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40" windowWidth="12120" windowHeight="3330" tabRatio="860" activeTab="2"/>
  </bookViews>
  <sheets>
    <sheet name="جدول تفصيلي للمصروفات2009-2010" sheetId="1" r:id="rId1"/>
    <sheet name="تفاصيل المصروفات2010" sheetId="2" r:id="rId2"/>
    <sheet name="تفاصيل المصروفات 2" sheetId="3" r:id="rId3"/>
  </sheets>
  <definedNames/>
  <calcPr fullCalcOnLoad="1"/>
</workbook>
</file>

<file path=xl/sharedStrings.xml><?xml version="1.0" encoding="utf-8"?>
<sst xmlns="http://schemas.openxmlformats.org/spreadsheetml/2006/main" count="332" uniqueCount="198">
  <si>
    <t>ت</t>
  </si>
  <si>
    <t>تعويضات</t>
  </si>
  <si>
    <t>رئاسة الجمهورية</t>
  </si>
  <si>
    <t>الخارجية</t>
  </si>
  <si>
    <t>الداخلية</t>
  </si>
  <si>
    <t>الصحة</t>
  </si>
  <si>
    <t>الدفاع</t>
  </si>
  <si>
    <t>العدل</t>
  </si>
  <si>
    <t>التربية</t>
  </si>
  <si>
    <t>الشباب والرياضة</t>
  </si>
  <si>
    <t>التجارة</t>
  </si>
  <si>
    <t>الثقافة</t>
  </si>
  <si>
    <t>النقل</t>
  </si>
  <si>
    <t>الاعمار والاسكان</t>
  </si>
  <si>
    <t>الزراعة</t>
  </si>
  <si>
    <t>الموارد المائية</t>
  </si>
  <si>
    <t>النفط</t>
  </si>
  <si>
    <t>الصناعة والمعادن</t>
  </si>
  <si>
    <t>الكهرباء</t>
  </si>
  <si>
    <t>الاتصالات</t>
  </si>
  <si>
    <t>البيئة</t>
  </si>
  <si>
    <t>المهجرين والمهاجرين</t>
  </si>
  <si>
    <t>حقوق الانسان</t>
  </si>
  <si>
    <t>اقليم كردستان</t>
  </si>
  <si>
    <t>( مليون دينار )</t>
  </si>
  <si>
    <t>العلوم والتكنولوجيا</t>
  </si>
  <si>
    <t>أ- امانة مجلس الوزراء</t>
  </si>
  <si>
    <t>أ- دوائر وزارة المالية</t>
  </si>
  <si>
    <t>ب- النشاط العام للدولة</t>
  </si>
  <si>
    <t>مجلس النواب ( اجمالي )</t>
  </si>
  <si>
    <t>مجلس الوزراء ( اجمالي )</t>
  </si>
  <si>
    <t>الدوائر غير المرتبطة بوزارة ( اجمالي)</t>
  </si>
  <si>
    <t>الماليـــــــة ( اجمالي )</t>
  </si>
  <si>
    <t>ب- رئاسة مجلس الوزراء</t>
  </si>
  <si>
    <t>ا- مجلس النواب</t>
  </si>
  <si>
    <t>ج- مجلس الامن الوطني</t>
  </si>
  <si>
    <t>هـ- ديوان الوقف الشيعي</t>
  </si>
  <si>
    <t>و- هيئة النزاهة العامة</t>
  </si>
  <si>
    <t>و- ديوان الوقف السني</t>
  </si>
  <si>
    <t>ل- الهيئة الوطنية للأستثمار</t>
  </si>
  <si>
    <t>د- ديوان الرقابة المالية</t>
  </si>
  <si>
    <t>مكافآت</t>
  </si>
  <si>
    <t>بعثات</t>
  </si>
  <si>
    <t>الطلاب</t>
  </si>
  <si>
    <t xml:space="preserve">تأمين </t>
  </si>
  <si>
    <t>المسؤولية</t>
  </si>
  <si>
    <t>الشخصية</t>
  </si>
  <si>
    <t>الضحايا</t>
  </si>
  <si>
    <t>مختلفة</t>
  </si>
  <si>
    <t>رسوم</t>
  </si>
  <si>
    <t>قضائية</t>
  </si>
  <si>
    <t>منح</t>
  </si>
  <si>
    <t>الجمعيات</t>
  </si>
  <si>
    <t>وتحويلات</t>
  </si>
  <si>
    <t>النشاط</t>
  </si>
  <si>
    <t>الكشفي</t>
  </si>
  <si>
    <t>ضرر</t>
  </si>
  <si>
    <t xml:space="preserve">مبادلة </t>
  </si>
  <si>
    <t>العملة</t>
  </si>
  <si>
    <t>اطفاء</t>
  </si>
  <si>
    <t>الديون</t>
  </si>
  <si>
    <t>نشاطات</t>
  </si>
  <si>
    <t>رياضية</t>
  </si>
  <si>
    <t>مدرسية</t>
  </si>
  <si>
    <t>ايجار</t>
  </si>
  <si>
    <t>اراضي</t>
  </si>
  <si>
    <t>تأمين</t>
  </si>
  <si>
    <t>الاموال</t>
  </si>
  <si>
    <t>رديات</t>
  </si>
  <si>
    <t>المجموع</t>
  </si>
  <si>
    <t xml:space="preserve">  الوزارة         تفاصيل المصروفات الاخرى</t>
  </si>
  <si>
    <t>د -  المصادر المشعة</t>
  </si>
  <si>
    <t>م- كلية الامام الاعظم</t>
  </si>
  <si>
    <t xml:space="preserve">مخصصات </t>
  </si>
  <si>
    <t>التلاميذ</t>
  </si>
  <si>
    <t>حرب</t>
  </si>
  <si>
    <t>الكويت</t>
  </si>
  <si>
    <t>ب- الهيئة الوطنية</t>
  </si>
  <si>
    <t>احتياطي</t>
  </si>
  <si>
    <t>الطوارئ</t>
  </si>
  <si>
    <t>تسوية</t>
  </si>
  <si>
    <t>في الخارج</t>
  </si>
  <si>
    <t>مكتب المفتش العام</t>
  </si>
  <si>
    <t xml:space="preserve">ز- ديوان المسيحيين </t>
  </si>
  <si>
    <t xml:space="preserve">ح- مكتب القائد العام </t>
  </si>
  <si>
    <t xml:space="preserve">ط- جهاز المخابرات </t>
  </si>
  <si>
    <t xml:space="preserve">ك- مديرية نزع السلاح </t>
  </si>
  <si>
    <t xml:space="preserve">د- المفوضية العليا </t>
  </si>
  <si>
    <t xml:space="preserve">ج -  نزاعات الملكية </t>
  </si>
  <si>
    <t xml:space="preserve">العمل </t>
  </si>
  <si>
    <t xml:space="preserve">البلديات </t>
  </si>
  <si>
    <t xml:space="preserve">التخطيط </t>
  </si>
  <si>
    <t xml:space="preserve">التعليم العالي </t>
  </si>
  <si>
    <t>هــ- المحكمة الجنائية</t>
  </si>
  <si>
    <t xml:space="preserve">مجلس القضاء </t>
  </si>
  <si>
    <t xml:space="preserve">ج- هيئات الاستثمار </t>
  </si>
  <si>
    <t>المجمــــوع العــام</t>
  </si>
  <si>
    <t xml:space="preserve">  الوزارة   تفاصيل المصروفات الاخرى</t>
  </si>
  <si>
    <t>للمخبرين</t>
  </si>
  <si>
    <t>أ- المجالس في المحافظات</t>
  </si>
  <si>
    <t>ب- الادارات في المحافظات</t>
  </si>
  <si>
    <t>جــــــــــدول يـوضـــــــح تفاصيـــــــــل المصروفـــــــــات الاخــــــــــــرى لسنة / 2010</t>
  </si>
  <si>
    <t>لغير المنتسبين</t>
  </si>
  <si>
    <t xml:space="preserve">  الوزارة                         تفاصيل المصروفات الاخرى</t>
  </si>
  <si>
    <t>تخفض  مكافآت الادباء</t>
  </si>
  <si>
    <t>-</t>
  </si>
  <si>
    <t>المتــبقـــــــــــــــــي % 2</t>
  </si>
  <si>
    <t>=</t>
  </si>
  <si>
    <t>جـــــــدول يـوضــــــح تفاصيــــــــل المصروفـــــــــات الاخــــــــــرى لسنة / 2010</t>
  </si>
  <si>
    <t>لغير المنسبين</t>
  </si>
  <si>
    <t xml:space="preserve">تبرعات </t>
  </si>
  <si>
    <t>واعانات</t>
  </si>
  <si>
    <t>مجلس الوزراء (اجمالي)</t>
  </si>
  <si>
    <t>الماليـــــــة (اجمالي)</t>
  </si>
  <si>
    <t>اجور</t>
  </si>
  <si>
    <t>دراسية</t>
  </si>
  <si>
    <t>الضرائب</t>
  </si>
  <si>
    <t xml:space="preserve">جــــــــدول تفصيلــــي يوضــــح تقديــــــــرات حسابــــات الاعانـــــات والمنـــــــح </t>
  </si>
  <si>
    <t>والمنافـــــع الاجتماعيــــة والمصروفـــــات الاخــــرى لعام 2010 مقارنــــــــة بتخصيصــــــات عام / 2009</t>
  </si>
  <si>
    <t>( المبلغ / مليار دينار)</t>
  </si>
  <si>
    <t>المفـــــــــــــــــــــردات</t>
  </si>
  <si>
    <t>تخصيصات عام / 2009</t>
  </si>
  <si>
    <t>تخصيصات عام / 2010</t>
  </si>
  <si>
    <t>نسبة النمو</t>
  </si>
  <si>
    <t>(1)</t>
  </si>
  <si>
    <t>(2)</t>
  </si>
  <si>
    <t>1/2</t>
  </si>
  <si>
    <t>اولاً"- الاعانـــــــــــــــــــــات</t>
  </si>
  <si>
    <t>منح الشركات العامة رواتب الشركات الممولة ذاتياً</t>
  </si>
  <si>
    <t>دعم فوائد القروض الصغيرة</t>
  </si>
  <si>
    <t>دعم رواتب التصنيع العسكري لدى وزارة الدفاع</t>
  </si>
  <si>
    <t>دعم الشركة العامة للمستلزمات التربوية</t>
  </si>
  <si>
    <t>دعم المزارعين</t>
  </si>
  <si>
    <t>دعم شركات وزارة الزراعة</t>
  </si>
  <si>
    <t>دعم شركات التصنيع العسكري التابعة لوزارة الصناعة</t>
  </si>
  <si>
    <t>دعم المديريات التابعة لوزارة الكهرباء رواتب وتشغيلية</t>
  </si>
  <si>
    <t>دعم شركات الممولة ذاتياً التابعة لأقليم كردستان</t>
  </si>
  <si>
    <t>دعم المزارعين في اقليم كردستان</t>
  </si>
  <si>
    <t>المجمــــــــــــــــوع</t>
  </si>
  <si>
    <t>ثانياً :- المنــــــــــــــــــــــح</t>
  </si>
  <si>
    <t>ديوان الوقف الشيعي منح الجمعيات الخيرية</t>
  </si>
  <si>
    <t>المساهمات العربية والدولية</t>
  </si>
  <si>
    <t>منحة امانة بغداد</t>
  </si>
  <si>
    <t>منحة شبكة الاعلام العراقي</t>
  </si>
  <si>
    <t>منحة اللجنة الاولمبية</t>
  </si>
  <si>
    <t>منحة البارالمبية</t>
  </si>
  <si>
    <t>منحة المجمع العلمي</t>
  </si>
  <si>
    <t>منحة بيت الحكمة</t>
  </si>
  <si>
    <t>رأسمال الشركات الممولة ذاتياً</t>
  </si>
  <si>
    <t>منحة مؤسسة الشهداء</t>
  </si>
  <si>
    <t>منحة مؤسسة السجناء</t>
  </si>
  <si>
    <t>منحة هيئة الحج والعمرة</t>
  </si>
  <si>
    <t>منح المنظمات العلمية وزارة التربية</t>
  </si>
  <si>
    <t>منح الدوائر الممولة ذاتياً لوزارة الصناعة</t>
  </si>
  <si>
    <t>منح المؤسسات البلدية والماء والمجاري</t>
  </si>
  <si>
    <t>منح المقدمة لأقليم كردستان للماء والمجاري والمؤسسات</t>
  </si>
  <si>
    <t>ثالثاً :- المنافع الاجتماعية</t>
  </si>
  <si>
    <t>مجلس النواب</t>
  </si>
  <si>
    <t>رئاسة الوزراء</t>
  </si>
  <si>
    <t>امانة مجلس الوزراء</t>
  </si>
  <si>
    <t>ديوان الوقف الشيعي</t>
  </si>
  <si>
    <t>ديوان الوقف السني</t>
  </si>
  <si>
    <t>ديوان المسيحيين والطوائف الاخرى</t>
  </si>
  <si>
    <t>بدلات العسكريين للجيش المنحل</t>
  </si>
  <si>
    <t>الرواتب التقاعدية للمشمولين بالضمان الاجتماعي</t>
  </si>
  <si>
    <t>البطاقة التموينية</t>
  </si>
  <si>
    <t>الاغاثة والمعونة للمهجرين</t>
  </si>
  <si>
    <t>نفقات اقليم كردستان</t>
  </si>
  <si>
    <t>شبكة الحماية الاجتماعية عدا اقليم كردستان</t>
  </si>
  <si>
    <t>المنافع الاجتماعية للسادة المحافظين</t>
  </si>
  <si>
    <t>رابعاً :- المصروفات الاخرى</t>
  </si>
  <si>
    <t>ايجار الاراضي</t>
  </si>
  <si>
    <t>مكافآت لغير المنتسبين</t>
  </si>
  <si>
    <t>مكافآت المخبرين والمتعاونين</t>
  </si>
  <si>
    <t>الاوسمة</t>
  </si>
  <si>
    <t>مخصصات التلاميذ</t>
  </si>
  <si>
    <t>بعثات الطلاب</t>
  </si>
  <si>
    <t>تأمين المسؤولية الشخصية</t>
  </si>
  <si>
    <t>تأمين الاموال والموجودات الثابتة</t>
  </si>
  <si>
    <t>تعويضات حرب الكويت</t>
  </si>
  <si>
    <t>تعويضات الضحايا</t>
  </si>
  <si>
    <t>تعويضات مختلفة</t>
  </si>
  <si>
    <t>الرسوم القضائية</t>
  </si>
  <si>
    <t>الاسترجاع والاسترداد</t>
  </si>
  <si>
    <t>رديات مختلفة</t>
  </si>
  <si>
    <t>منح الجمعيات الخيرية والدينية</t>
  </si>
  <si>
    <t>منح وتحويلات اخرى</t>
  </si>
  <si>
    <t>النشاط الكشفي</t>
  </si>
  <si>
    <t>احتياطي الطوارئ</t>
  </si>
  <si>
    <t>ضرر مبادلة العملة</t>
  </si>
  <si>
    <t>عمولة بيع الطوابع المالية</t>
  </si>
  <si>
    <t>اطفاء الديون</t>
  </si>
  <si>
    <t>النشاطات الرياضية</t>
  </si>
  <si>
    <t>النشاطات المدرسية</t>
  </si>
  <si>
    <t>مستحقات المؤسسة العربية لضمان الاستثمار</t>
  </si>
  <si>
    <t>تسوية الديون في الخارج</t>
  </si>
  <si>
    <t>اجور دراسية لأولاد العاملين في البعثات</t>
  </si>
  <si>
    <t>تبرعات واعانات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</si>
</sst>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#,##0\ &quot;lei&quot;;\-#,##0\ &quot;lei&quot;"/>
    <numFmt numFmtId="187" formatCode="#,##0\ &quot;lei&quot;;[Red]\-#,##0\ &quot;lei&quot;"/>
    <numFmt numFmtId="188" formatCode="#,##0.00\ &quot;lei&quot;;\-#,##0.00\ &quot;lei&quot;"/>
    <numFmt numFmtId="189" formatCode="#,##0.00\ &quot;lei&quot;;[Red]\-#,##0.00\ &quot;lei&quot;"/>
    <numFmt numFmtId="190" formatCode="_-* #,##0\ &quot;lei&quot;_-;\-* #,##0\ &quot;lei&quot;_-;_-* &quot;-&quot;\ &quot;lei&quot;_-;_-@_-"/>
    <numFmt numFmtId="191" formatCode="_-* #,##0\ _l_e_i_-;\-* #,##0\ _l_e_i_-;_-* &quot;-&quot;\ _l_e_i_-;_-@_-"/>
    <numFmt numFmtId="192" formatCode="_-* #,##0.00\ &quot;lei&quot;_-;\-* #,##0.00\ &quot;lei&quot;_-;_-* &quot;-&quot;??\ &quot;lei&quot;_-;_-@_-"/>
    <numFmt numFmtId="193" formatCode="_-* #,##0.00\ _l_e_i_-;\-* #,##0.00\ _l_e_i_-;_-* &quot;-&quot;??\ _l_e_i_-;_-@_-"/>
    <numFmt numFmtId="194" formatCode="0.000"/>
    <numFmt numFmtId="195" formatCode="0.0"/>
    <numFmt numFmtId="196" formatCode="&quot;نعم&quot;\,\ &quot;نعم&quot;\,\ &quot;لا&quot;"/>
    <numFmt numFmtId="197" formatCode="&quot;True&quot;;&quot;True&quot;;&quot;False&quot;"/>
    <numFmt numFmtId="198" formatCode="&quot;تشغيل&quot;\,\ &quot;تشغيل&quot;\,\ &quot;إيقاف تشغيل&quot;"/>
    <numFmt numFmtId="199" formatCode="[$€-2]\ #,##0.00_);[Red]\([$€-2]\ #,##0.00\)"/>
    <numFmt numFmtId="200" formatCode="&quot;د.ع.&quot;\ #,##0.000_-"/>
    <numFmt numFmtId="201" formatCode="#,##0.000"/>
    <numFmt numFmtId="202" formatCode="0.000;[Red]0.000"/>
    <numFmt numFmtId="203" formatCode="0.00000000000000000000000000000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0"/>
    </font>
    <font>
      <b/>
      <sz val="18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0" borderId="2" applyNumberFormat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194" fontId="5" fillId="33" borderId="13" xfId="0" applyNumberFormat="1" applyFont="1" applyFill="1" applyBorder="1" applyAlignment="1">
      <alignment horizontal="center"/>
    </xf>
    <xf numFmtId="194" fontId="5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194" fontId="5" fillId="0" borderId="13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left"/>
    </xf>
    <xf numFmtId="194" fontId="5" fillId="0" borderId="0" xfId="0" applyNumberFormat="1" applyFont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94" fontId="5" fillId="33" borderId="14" xfId="0" applyNumberFormat="1" applyFont="1" applyFill="1" applyBorder="1" applyAlignment="1">
      <alignment horizontal="center"/>
    </xf>
    <xf numFmtId="194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/>
    </xf>
    <xf numFmtId="0" fontId="11" fillId="33" borderId="18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1" fillId="33" borderId="2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194" fontId="10" fillId="33" borderId="14" xfId="0" applyNumberFormat="1" applyFont="1" applyFill="1" applyBorder="1" applyAlignment="1">
      <alignment horizontal="center"/>
    </xf>
    <xf numFmtId="194" fontId="10" fillId="33" borderId="13" xfId="0" applyNumberFormat="1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21" xfId="0" applyFont="1" applyBorder="1" applyAlignment="1">
      <alignment/>
    </xf>
    <xf numFmtId="194" fontId="10" fillId="0" borderId="14" xfId="0" applyNumberFormat="1" applyFont="1" applyBorder="1" applyAlignment="1">
      <alignment horizontal="center"/>
    </xf>
    <xf numFmtId="194" fontId="10" fillId="0" borderId="13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94" fontId="10" fillId="0" borderId="0" xfId="0" applyNumberFormat="1" applyFont="1" applyAlignment="1">
      <alignment/>
    </xf>
    <xf numFmtId="194" fontId="10" fillId="0" borderId="14" xfId="0" applyNumberFormat="1" applyFont="1" applyFill="1" applyBorder="1" applyAlignment="1">
      <alignment horizontal="center"/>
    </xf>
    <xf numFmtId="194" fontId="10" fillId="0" borderId="13" xfId="0" applyNumberFormat="1" applyFont="1" applyFill="1" applyBorder="1" applyAlignment="1">
      <alignment horizontal="center"/>
    </xf>
    <xf numFmtId="194" fontId="10" fillId="0" borderId="0" xfId="0" applyNumberFormat="1" applyFont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0" fillId="33" borderId="21" xfId="0" applyFont="1" applyFill="1" applyBorder="1" applyAlignment="1">
      <alignment horizontal="center"/>
    </xf>
    <xf numFmtId="194" fontId="10" fillId="33" borderId="14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readingOrder="2"/>
    </xf>
    <xf numFmtId="0" fontId="10" fillId="33" borderId="13" xfId="0" applyFont="1" applyFill="1" applyBorder="1" applyAlignment="1">
      <alignment horizontal="center" readingOrder="2"/>
    </xf>
    <xf numFmtId="0" fontId="10" fillId="33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5" fillId="0" borderId="0" xfId="0" applyFont="1" applyBorder="1" applyAlignment="1">
      <alignment horizontal="right" readingOrder="2"/>
    </xf>
    <xf numFmtId="0" fontId="4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 readingOrder="2"/>
    </xf>
    <xf numFmtId="0" fontId="6" fillId="0" borderId="13" xfId="0" applyFont="1" applyBorder="1" applyAlignment="1">
      <alignment horizontal="center"/>
    </xf>
    <xf numFmtId="0" fontId="13" fillId="0" borderId="13" xfId="0" applyFont="1" applyFill="1" applyBorder="1" applyAlignment="1">
      <alignment/>
    </xf>
    <xf numFmtId="0" fontId="17" fillId="0" borderId="0" xfId="0" applyFont="1" applyAlignment="1">
      <alignment horizontal="center" readingOrder="2"/>
    </xf>
    <xf numFmtId="0" fontId="4" fillId="33" borderId="13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6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right"/>
    </xf>
    <xf numFmtId="0" fontId="17" fillId="35" borderId="22" xfId="0" applyFont="1" applyFill="1" applyBorder="1" applyAlignment="1">
      <alignment horizontal="right"/>
    </xf>
    <xf numFmtId="0" fontId="17" fillId="35" borderId="14" xfId="0" applyFont="1" applyFill="1" applyBorder="1" applyAlignment="1">
      <alignment horizontal="right"/>
    </xf>
    <xf numFmtId="0" fontId="17" fillId="33" borderId="21" xfId="0" applyFont="1" applyFill="1" applyBorder="1" applyAlignment="1">
      <alignment horizontal="right"/>
    </xf>
    <xf numFmtId="0" fontId="17" fillId="33" borderId="14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8" fillId="0" borderId="25" xfId="0" applyFont="1" applyBorder="1" applyAlignment="1">
      <alignment horizontal="left" readingOrder="2"/>
    </xf>
    <xf numFmtId="0" fontId="10" fillId="33" borderId="21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/>
    </xf>
    <xf numFmtId="0" fontId="10" fillId="0" borderId="25" xfId="0" applyFont="1" applyBorder="1" applyAlignment="1">
      <alignment horizontal="left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rightToLeft="1" zoomScalePageLayoutView="0" workbookViewId="0" topLeftCell="A58">
      <selection activeCell="D79" sqref="D79"/>
    </sheetView>
  </sheetViews>
  <sheetFormatPr defaultColWidth="9.140625" defaultRowHeight="12.75"/>
  <cols>
    <col min="1" max="1" width="9.140625" style="25" customWidth="1"/>
    <col min="2" max="2" width="58.7109375" style="25" customWidth="1"/>
    <col min="3" max="3" width="25.57421875" style="26" customWidth="1"/>
    <col min="4" max="4" width="25.8515625" style="26" customWidth="1"/>
    <col min="5" max="5" width="21.140625" style="26" customWidth="1"/>
    <col min="6" max="16384" width="9.140625" style="25" customWidth="1"/>
  </cols>
  <sheetData>
    <row r="1" spans="1:6" ht="20.25">
      <c r="A1" s="83" t="s">
        <v>117</v>
      </c>
      <c r="B1" s="83"/>
      <c r="C1" s="83"/>
      <c r="D1" s="83"/>
      <c r="E1" s="83"/>
      <c r="F1" s="83"/>
    </row>
    <row r="2" spans="1:6" ht="20.25">
      <c r="A2" s="83" t="s">
        <v>118</v>
      </c>
      <c r="B2" s="83"/>
      <c r="C2" s="83"/>
      <c r="D2" s="83"/>
      <c r="E2" s="83"/>
      <c r="F2" s="83"/>
    </row>
    <row r="3" ht="15.75">
      <c r="E3" s="71" t="s">
        <v>119</v>
      </c>
    </row>
    <row r="4" spans="1:5" ht="18" customHeight="1">
      <c r="A4" s="84" t="s">
        <v>120</v>
      </c>
      <c r="B4" s="85"/>
      <c r="C4" s="72" t="s">
        <v>121</v>
      </c>
      <c r="D4" s="72" t="s">
        <v>122</v>
      </c>
      <c r="E4" s="72" t="s">
        <v>123</v>
      </c>
    </row>
    <row r="5" spans="1:5" ht="19.5" customHeight="1">
      <c r="A5" s="86"/>
      <c r="B5" s="87"/>
      <c r="C5" s="73" t="s">
        <v>124</v>
      </c>
      <c r="D5" s="73" t="s">
        <v>125</v>
      </c>
      <c r="E5" s="73" t="s">
        <v>126</v>
      </c>
    </row>
    <row r="6" spans="1:5" s="74" customFormat="1" ht="15.75">
      <c r="A6" s="88" t="s">
        <v>127</v>
      </c>
      <c r="B6" s="89"/>
      <c r="C6" s="89"/>
      <c r="D6" s="89"/>
      <c r="E6" s="90"/>
    </row>
    <row r="7" spans="1:5" ht="15">
      <c r="A7" s="75"/>
      <c r="B7" s="75" t="s">
        <v>128</v>
      </c>
      <c r="C7" s="76">
        <v>1198.763</v>
      </c>
      <c r="D7" s="76">
        <v>250</v>
      </c>
      <c r="E7" s="77">
        <f>(D7/C7-1)*100</f>
        <v>-79.14516881151654</v>
      </c>
    </row>
    <row r="8" spans="1:5" ht="15">
      <c r="A8" s="75"/>
      <c r="B8" s="75" t="s">
        <v>129</v>
      </c>
      <c r="C8" s="76">
        <v>120</v>
      </c>
      <c r="D8" s="76">
        <v>200</v>
      </c>
      <c r="E8" s="77">
        <f aca="true" t="shared" si="0" ref="E8:E50">(D8/C8-1)*100</f>
        <v>66.66666666666667</v>
      </c>
    </row>
    <row r="9" spans="1:5" ht="15">
      <c r="A9" s="75"/>
      <c r="B9" s="75" t="s">
        <v>130</v>
      </c>
      <c r="C9" s="76">
        <v>74.552</v>
      </c>
      <c r="D9" s="76">
        <v>178.602</v>
      </c>
      <c r="E9" s="77">
        <f t="shared" si="0"/>
        <v>139.56701362807163</v>
      </c>
    </row>
    <row r="10" spans="1:5" ht="15">
      <c r="A10" s="75"/>
      <c r="B10" s="75" t="s">
        <v>131</v>
      </c>
      <c r="C10" s="76">
        <v>2.494</v>
      </c>
      <c r="D10" s="76">
        <v>3.656</v>
      </c>
      <c r="E10" s="77">
        <f t="shared" si="0"/>
        <v>46.591820368885315</v>
      </c>
    </row>
    <row r="11" spans="1:5" ht="15">
      <c r="A11" s="75"/>
      <c r="B11" s="75" t="s">
        <v>132</v>
      </c>
      <c r="C11" s="76">
        <v>271</v>
      </c>
      <c r="D11" s="76">
        <v>300</v>
      </c>
      <c r="E11" s="77">
        <f t="shared" si="0"/>
        <v>10.701107011070121</v>
      </c>
    </row>
    <row r="12" spans="1:5" ht="15">
      <c r="A12" s="75"/>
      <c r="B12" s="75" t="s">
        <v>133</v>
      </c>
      <c r="C12" s="76">
        <v>63</v>
      </c>
      <c r="D12" s="76">
        <v>88.061</v>
      </c>
      <c r="E12" s="77">
        <f t="shared" si="0"/>
        <v>39.77936507936508</v>
      </c>
    </row>
    <row r="13" spans="1:5" ht="15">
      <c r="A13" s="75"/>
      <c r="B13" s="75" t="s">
        <v>134</v>
      </c>
      <c r="C13" s="76">
        <v>82.883</v>
      </c>
      <c r="D13" s="76">
        <v>82.883</v>
      </c>
      <c r="E13" s="77">
        <f t="shared" si="0"/>
        <v>0</v>
      </c>
    </row>
    <row r="14" spans="1:5" ht="15">
      <c r="A14" s="75"/>
      <c r="B14" s="75" t="s">
        <v>135</v>
      </c>
      <c r="C14" s="76">
        <v>1347.714</v>
      </c>
      <c r="D14" s="76">
        <v>1600</v>
      </c>
      <c r="E14" s="77">
        <f t="shared" si="0"/>
        <v>18.719550290343513</v>
      </c>
    </row>
    <row r="15" spans="1:5" ht="15">
      <c r="A15" s="75"/>
      <c r="B15" s="75" t="s">
        <v>136</v>
      </c>
      <c r="C15" s="76">
        <v>240.16</v>
      </c>
      <c r="D15" s="76">
        <v>249</v>
      </c>
      <c r="E15" s="77">
        <f t="shared" si="0"/>
        <v>3.680879413724192</v>
      </c>
    </row>
    <row r="16" spans="1:5" ht="15">
      <c r="A16" s="75"/>
      <c r="B16" s="75" t="s">
        <v>137</v>
      </c>
      <c r="C16" s="76">
        <v>46</v>
      </c>
      <c r="D16" s="76">
        <v>51</v>
      </c>
      <c r="E16" s="77">
        <f t="shared" si="0"/>
        <v>10.869565217391308</v>
      </c>
    </row>
    <row r="17" spans="1:5" ht="15.75">
      <c r="A17" s="91" t="s">
        <v>138</v>
      </c>
      <c r="B17" s="92"/>
      <c r="C17" s="78">
        <f>SUM(C7:C16)</f>
        <v>3446.566</v>
      </c>
      <c r="D17" s="78">
        <f>SUM(D7:D16)</f>
        <v>3003.202</v>
      </c>
      <c r="E17" s="78"/>
    </row>
    <row r="18" spans="1:5" s="74" customFormat="1" ht="15.75">
      <c r="A18" s="88" t="s">
        <v>139</v>
      </c>
      <c r="B18" s="89"/>
      <c r="C18" s="89"/>
      <c r="D18" s="89"/>
      <c r="E18" s="90"/>
    </row>
    <row r="19" spans="1:5" ht="15">
      <c r="A19" s="75"/>
      <c r="B19" s="75" t="s">
        <v>140</v>
      </c>
      <c r="C19" s="76">
        <v>0.362</v>
      </c>
      <c r="D19" s="76">
        <v>0.362</v>
      </c>
      <c r="E19" s="76">
        <f t="shared" si="0"/>
        <v>0</v>
      </c>
    </row>
    <row r="20" spans="1:5" ht="15">
      <c r="A20" s="75"/>
      <c r="B20" s="75" t="s">
        <v>141</v>
      </c>
      <c r="C20" s="76">
        <v>512.859</v>
      </c>
      <c r="D20" s="76">
        <v>118.589</v>
      </c>
      <c r="E20" s="77">
        <f t="shared" si="0"/>
        <v>-76.87688039012673</v>
      </c>
    </row>
    <row r="21" spans="1:5" ht="15">
      <c r="A21" s="75"/>
      <c r="B21" s="75" t="s">
        <v>142</v>
      </c>
      <c r="C21" s="76">
        <v>511.502</v>
      </c>
      <c r="D21" s="76">
        <v>802.235</v>
      </c>
      <c r="E21" s="77">
        <f t="shared" si="0"/>
        <v>56.83907394301488</v>
      </c>
    </row>
    <row r="22" spans="1:5" ht="15">
      <c r="A22" s="75"/>
      <c r="B22" s="75" t="s">
        <v>143</v>
      </c>
      <c r="C22" s="76">
        <v>67.961</v>
      </c>
      <c r="D22" s="76">
        <v>67.961</v>
      </c>
      <c r="E22" s="77">
        <f t="shared" si="0"/>
        <v>0</v>
      </c>
    </row>
    <row r="23" spans="1:5" ht="15">
      <c r="A23" s="75"/>
      <c r="B23" s="75" t="s">
        <v>144</v>
      </c>
      <c r="C23" s="76">
        <v>19.052</v>
      </c>
      <c r="D23" s="76">
        <v>28.891</v>
      </c>
      <c r="E23" s="77">
        <f t="shared" si="0"/>
        <v>51.64287213940793</v>
      </c>
    </row>
    <row r="24" spans="1:5" ht="15">
      <c r="A24" s="75"/>
      <c r="B24" s="75" t="s">
        <v>145</v>
      </c>
      <c r="C24" s="76">
        <v>7.121</v>
      </c>
      <c r="D24" s="76">
        <v>7.121</v>
      </c>
      <c r="E24" s="77">
        <f t="shared" si="0"/>
        <v>0</v>
      </c>
    </row>
    <row r="25" spans="1:5" ht="15">
      <c r="A25" s="75"/>
      <c r="B25" s="75" t="s">
        <v>146</v>
      </c>
      <c r="C25" s="76">
        <v>2.944</v>
      </c>
      <c r="D25" s="76">
        <v>3.568</v>
      </c>
      <c r="E25" s="77">
        <f t="shared" si="0"/>
        <v>21.19565217391304</v>
      </c>
    </row>
    <row r="26" spans="1:5" ht="15">
      <c r="A26" s="75"/>
      <c r="B26" s="75" t="s">
        <v>147</v>
      </c>
      <c r="C26" s="76">
        <v>2.071</v>
      </c>
      <c r="D26" s="76">
        <v>3.1</v>
      </c>
      <c r="E26" s="77">
        <f t="shared" si="0"/>
        <v>49.68614196040559</v>
      </c>
    </row>
    <row r="27" spans="1:5" ht="15">
      <c r="A27" s="75"/>
      <c r="B27" s="75" t="s">
        <v>148</v>
      </c>
      <c r="C27" s="76">
        <v>50</v>
      </c>
      <c r="D27" s="76">
        <v>50</v>
      </c>
      <c r="E27" s="77">
        <f t="shared" si="0"/>
        <v>0</v>
      </c>
    </row>
    <row r="28" spans="1:5" ht="15">
      <c r="A28" s="75"/>
      <c r="B28" s="75" t="s">
        <v>149</v>
      </c>
      <c r="C28" s="76">
        <v>125.959</v>
      </c>
      <c r="D28" s="76">
        <v>300</v>
      </c>
      <c r="E28" s="77">
        <f t="shared" si="0"/>
        <v>138.17273874832287</v>
      </c>
    </row>
    <row r="29" spans="1:5" ht="15">
      <c r="A29" s="75"/>
      <c r="B29" s="75" t="s">
        <v>150</v>
      </c>
      <c r="C29" s="76">
        <v>96.97</v>
      </c>
      <c r="D29" s="76">
        <v>300</v>
      </c>
      <c r="E29" s="77">
        <f t="shared" si="0"/>
        <v>209.37403320614624</v>
      </c>
    </row>
    <row r="30" spans="1:5" ht="15">
      <c r="A30" s="75"/>
      <c r="B30" s="75" t="s">
        <v>151</v>
      </c>
      <c r="C30" s="76">
        <v>21.708</v>
      </c>
      <c r="D30" s="76"/>
      <c r="E30" s="77">
        <f t="shared" si="0"/>
        <v>-100</v>
      </c>
    </row>
    <row r="31" spans="1:5" ht="15">
      <c r="A31" s="75"/>
      <c r="B31" s="75" t="s">
        <v>152</v>
      </c>
      <c r="C31" s="76">
        <v>0.187</v>
      </c>
      <c r="D31" s="76">
        <v>0.3</v>
      </c>
      <c r="E31" s="77">
        <f t="shared" si="0"/>
        <v>60.42780748663101</v>
      </c>
    </row>
    <row r="32" spans="1:5" ht="15">
      <c r="A32" s="75"/>
      <c r="B32" s="75" t="s">
        <v>153</v>
      </c>
      <c r="C32" s="76">
        <v>26.161</v>
      </c>
      <c r="D32" s="76">
        <v>40.507</v>
      </c>
      <c r="E32" s="77">
        <f t="shared" si="0"/>
        <v>54.837353312182245</v>
      </c>
    </row>
    <row r="33" spans="1:5" ht="15">
      <c r="A33" s="75"/>
      <c r="B33" s="75" t="s">
        <v>154</v>
      </c>
      <c r="C33" s="76">
        <v>527.318</v>
      </c>
      <c r="D33" s="76">
        <v>784.042</v>
      </c>
      <c r="E33" s="77">
        <f t="shared" si="0"/>
        <v>48.68485430044112</v>
      </c>
    </row>
    <row r="34" spans="1:5" ht="15">
      <c r="A34" s="75"/>
      <c r="B34" s="75" t="s">
        <v>155</v>
      </c>
      <c r="C34" s="76">
        <v>266.29</v>
      </c>
      <c r="D34" s="76">
        <v>233.233</v>
      </c>
      <c r="E34" s="77">
        <f t="shared" si="0"/>
        <v>-12.413909647376931</v>
      </c>
    </row>
    <row r="35" spans="1:5" ht="15.75">
      <c r="A35" s="91" t="s">
        <v>138</v>
      </c>
      <c r="B35" s="92"/>
      <c r="C35" s="78">
        <f>SUM(C19:C34)</f>
        <v>2238.465</v>
      </c>
      <c r="D35" s="78">
        <f>SUM(D19:D34)</f>
        <v>2739.909</v>
      </c>
      <c r="E35" s="79"/>
    </row>
    <row r="36" spans="1:5" s="74" customFormat="1" ht="15.75">
      <c r="A36" s="88" t="s">
        <v>156</v>
      </c>
      <c r="B36" s="89"/>
      <c r="C36" s="89"/>
      <c r="D36" s="89"/>
      <c r="E36" s="90"/>
    </row>
    <row r="37" spans="1:5" ht="15">
      <c r="A37" s="75"/>
      <c r="B37" s="75" t="s">
        <v>157</v>
      </c>
      <c r="C37" s="76">
        <v>3.446</v>
      </c>
      <c r="D37" s="76">
        <v>3.446</v>
      </c>
      <c r="E37" s="77">
        <f t="shared" si="0"/>
        <v>0</v>
      </c>
    </row>
    <row r="38" spans="1:5" ht="15">
      <c r="A38" s="75"/>
      <c r="B38" s="75" t="s">
        <v>2</v>
      </c>
      <c r="C38" s="76">
        <v>20.094</v>
      </c>
      <c r="D38" s="76">
        <v>30.91</v>
      </c>
      <c r="E38" s="77">
        <f t="shared" si="0"/>
        <v>53.82701303871802</v>
      </c>
    </row>
    <row r="39" spans="1:5" ht="15">
      <c r="A39" s="75"/>
      <c r="B39" s="75" t="s">
        <v>158</v>
      </c>
      <c r="C39" s="76">
        <v>8.55</v>
      </c>
      <c r="D39" s="76">
        <v>8.55</v>
      </c>
      <c r="E39" s="77">
        <f t="shared" si="0"/>
        <v>0</v>
      </c>
    </row>
    <row r="40" spans="1:5" ht="15">
      <c r="A40" s="75"/>
      <c r="B40" s="75" t="s">
        <v>159</v>
      </c>
      <c r="C40" s="76">
        <v>4.8</v>
      </c>
      <c r="D40" s="76"/>
      <c r="E40" s="77">
        <f t="shared" si="0"/>
        <v>-100</v>
      </c>
    </row>
    <row r="41" spans="1:5" ht="15">
      <c r="A41" s="75"/>
      <c r="B41" s="75" t="s">
        <v>160</v>
      </c>
      <c r="C41" s="76">
        <v>0.452</v>
      </c>
      <c r="D41" s="76">
        <v>0.452</v>
      </c>
      <c r="E41" s="77">
        <f t="shared" si="0"/>
        <v>0</v>
      </c>
    </row>
    <row r="42" spans="1:5" ht="15">
      <c r="A42" s="75"/>
      <c r="B42" s="75" t="s">
        <v>161</v>
      </c>
      <c r="C42" s="76">
        <v>1.507</v>
      </c>
      <c r="D42" s="76">
        <v>1.507</v>
      </c>
      <c r="E42" s="77">
        <f t="shared" si="0"/>
        <v>0</v>
      </c>
    </row>
    <row r="43" spans="1:5" ht="15">
      <c r="A43" s="75"/>
      <c r="B43" s="75" t="s">
        <v>162</v>
      </c>
      <c r="C43" s="76">
        <v>0.121</v>
      </c>
      <c r="D43" s="76">
        <v>0.121</v>
      </c>
      <c r="E43" s="77">
        <f t="shared" si="0"/>
        <v>0</v>
      </c>
    </row>
    <row r="44" spans="1:5" ht="15">
      <c r="A44" s="75"/>
      <c r="B44" s="75" t="s">
        <v>163</v>
      </c>
      <c r="C44" s="76">
        <v>253</v>
      </c>
      <c r="D44" s="76">
        <v>147.21</v>
      </c>
      <c r="E44" s="77">
        <f t="shared" si="0"/>
        <v>-41.81422924901186</v>
      </c>
    </row>
    <row r="45" spans="1:5" ht="15">
      <c r="A45" s="75"/>
      <c r="B45" s="75" t="s">
        <v>164</v>
      </c>
      <c r="C45" s="76">
        <v>42</v>
      </c>
      <c r="D45" s="76">
        <v>45</v>
      </c>
      <c r="E45" s="77">
        <f t="shared" si="0"/>
        <v>7.14285714285714</v>
      </c>
    </row>
    <row r="46" spans="1:5" ht="15">
      <c r="A46" s="75"/>
      <c r="B46" s="75" t="s">
        <v>165</v>
      </c>
      <c r="C46" s="76">
        <v>4200</v>
      </c>
      <c r="D46" s="76">
        <v>3500</v>
      </c>
      <c r="E46" s="77">
        <f t="shared" si="0"/>
        <v>-16.666666666666664</v>
      </c>
    </row>
    <row r="47" spans="1:5" ht="15">
      <c r="A47" s="75"/>
      <c r="B47" s="75" t="s">
        <v>166</v>
      </c>
      <c r="C47" s="76">
        <v>48</v>
      </c>
      <c r="D47" s="76">
        <v>200</v>
      </c>
      <c r="E47" s="77">
        <f t="shared" si="0"/>
        <v>316.6666666666667</v>
      </c>
    </row>
    <row r="48" spans="1:5" ht="15">
      <c r="A48" s="75"/>
      <c r="B48" s="75" t="s">
        <v>167</v>
      </c>
      <c r="C48" s="76">
        <v>195.651</v>
      </c>
      <c r="D48" s="76">
        <v>250</v>
      </c>
      <c r="E48" s="77">
        <f t="shared" si="0"/>
        <v>27.77854444904446</v>
      </c>
    </row>
    <row r="49" spans="1:5" ht="15">
      <c r="A49" s="75"/>
      <c r="B49" s="75" t="s">
        <v>168</v>
      </c>
      <c r="C49" s="76">
        <v>807.5</v>
      </c>
      <c r="D49" s="76">
        <v>857.5</v>
      </c>
      <c r="E49" s="77">
        <f t="shared" si="0"/>
        <v>6.19195046439629</v>
      </c>
    </row>
    <row r="50" spans="1:5" ht="15">
      <c r="A50" s="75"/>
      <c r="B50" s="75" t="s">
        <v>169</v>
      </c>
      <c r="C50" s="76">
        <v>0.633</v>
      </c>
      <c r="D50" s="76">
        <v>0.633</v>
      </c>
      <c r="E50" s="77">
        <f t="shared" si="0"/>
        <v>0</v>
      </c>
    </row>
    <row r="51" spans="1:5" ht="15.75">
      <c r="A51" s="91" t="s">
        <v>138</v>
      </c>
      <c r="B51" s="92"/>
      <c r="C51" s="78">
        <f>SUM(C37:C50)</f>
        <v>5585.754</v>
      </c>
      <c r="D51" s="78">
        <f>SUM(D37:D50)</f>
        <v>5045.329</v>
      </c>
      <c r="E51" s="79"/>
    </row>
    <row r="52" spans="1:5" s="74" customFormat="1" ht="15.75">
      <c r="A52" s="88" t="s">
        <v>170</v>
      </c>
      <c r="B52" s="89"/>
      <c r="C52" s="89"/>
      <c r="D52" s="89"/>
      <c r="E52" s="90"/>
    </row>
    <row r="53" spans="1:5" ht="15">
      <c r="A53" s="75"/>
      <c r="B53" s="75" t="s">
        <v>171</v>
      </c>
      <c r="C53" s="76">
        <v>11.962</v>
      </c>
      <c r="D53" s="76">
        <v>12.018</v>
      </c>
      <c r="E53" s="77">
        <f aca="true" t="shared" si="1" ref="E53:E80">(D53/C53-1)*100</f>
        <v>0.4681491389399772</v>
      </c>
    </row>
    <row r="54" spans="1:5" ht="15">
      <c r="A54" s="75"/>
      <c r="B54" s="75" t="s">
        <v>172</v>
      </c>
      <c r="C54" s="76">
        <v>33.09</v>
      </c>
      <c r="D54" s="76">
        <v>74.262</v>
      </c>
      <c r="E54" s="77">
        <f t="shared" si="1"/>
        <v>124.42429737080687</v>
      </c>
    </row>
    <row r="55" spans="1:5" ht="15">
      <c r="A55" s="75"/>
      <c r="B55" s="75" t="s">
        <v>173</v>
      </c>
      <c r="C55" s="76">
        <v>20.291</v>
      </c>
      <c r="D55" s="76">
        <v>20.297</v>
      </c>
      <c r="E55" s="77">
        <f t="shared" si="1"/>
        <v>0.029569759992109645</v>
      </c>
    </row>
    <row r="56" spans="1:5" ht="15">
      <c r="A56" s="75"/>
      <c r="B56" s="75" t="s">
        <v>174</v>
      </c>
      <c r="C56" s="76">
        <v>1.086</v>
      </c>
      <c r="D56" s="76"/>
      <c r="E56" s="77">
        <f t="shared" si="1"/>
        <v>-100</v>
      </c>
    </row>
    <row r="57" spans="1:5" ht="15">
      <c r="A57" s="75"/>
      <c r="B57" s="75" t="s">
        <v>175</v>
      </c>
      <c r="C57" s="76">
        <v>25.558</v>
      </c>
      <c r="D57" s="76">
        <v>71.048</v>
      </c>
      <c r="E57" s="77">
        <f t="shared" si="1"/>
        <v>177.98732295171766</v>
      </c>
    </row>
    <row r="58" spans="1:5" ht="15">
      <c r="A58" s="75"/>
      <c r="B58" s="75" t="s">
        <v>176</v>
      </c>
      <c r="C58" s="76">
        <v>16.448</v>
      </c>
      <c r="D58" s="76">
        <v>16.269</v>
      </c>
      <c r="E58" s="77">
        <f t="shared" si="1"/>
        <v>-1.0882782101167443</v>
      </c>
    </row>
    <row r="59" spans="1:5" ht="15">
      <c r="A59" s="75"/>
      <c r="B59" s="75" t="s">
        <v>177</v>
      </c>
      <c r="C59" s="76">
        <v>10.04</v>
      </c>
      <c r="D59" s="76">
        <v>10.742</v>
      </c>
      <c r="E59" s="77">
        <f t="shared" si="1"/>
        <v>6.992031872509985</v>
      </c>
    </row>
    <row r="60" spans="1:5" ht="15">
      <c r="A60" s="75"/>
      <c r="B60" s="75" t="s">
        <v>178</v>
      </c>
      <c r="C60" s="76">
        <v>3.621</v>
      </c>
      <c r="D60" s="76">
        <v>3.621</v>
      </c>
      <c r="E60" s="77">
        <f t="shared" si="1"/>
        <v>0</v>
      </c>
    </row>
    <row r="61" spans="1:5" ht="15">
      <c r="A61" s="75"/>
      <c r="B61" s="75" t="s">
        <v>179</v>
      </c>
      <c r="C61" s="76">
        <v>2153.5</v>
      </c>
      <c r="D61" s="76">
        <v>2802.516</v>
      </c>
      <c r="E61" s="77">
        <f t="shared" si="1"/>
        <v>30.137729277919668</v>
      </c>
    </row>
    <row r="62" spans="1:5" ht="15">
      <c r="A62" s="75"/>
      <c r="B62" s="75" t="s">
        <v>180</v>
      </c>
      <c r="C62" s="76">
        <v>81.371</v>
      </c>
      <c r="D62" s="76">
        <v>152.481</v>
      </c>
      <c r="E62" s="77">
        <f t="shared" si="1"/>
        <v>87.38985633702426</v>
      </c>
    </row>
    <row r="63" spans="1:5" ht="15">
      <c r="A63" s="75"/>
      <c r="B63" s="75" t="s">
        <v>181</v>
      </c>
      <c r="C63" s="76">
        <v>446.302</v>
      </c>
      <c r="D63" s="76">
        <v>379.189</v>
      </c>
      <c r="E63" s="77">
        <f t="shared" si="1"/>
        <v>-15.037575453392549</v>
      </c>
    </row>
    <row r="64" spans="1:5" ht="15">
      <c r="A64" s="75"/>
      <c r="B64" s="75" t="s">
        <v>182</v>
      </c>
      <c r="C64" s="76">
        <v>10.895</v>
      </c>
      <c r="D64" s="76">
        <v>51.146</v>
      </c>
      <c r="E64" s="77">
        <f t="shared" si="1"/>
        <v>369.4446994033961</v>
      </c>
    </row>
    <row r="65" spans="1:5" ht="15">
      <c r="A65" s="75"/>
      <c r="B65" s="80" t="s">
        <v>116</v>
      </c>
      <c r="C65" s="76">
        <v>14.749</v>
      </c>
      <c r="D65" s="76">
        <v>15</v>
      </c>
      <c r="E65" s="77">
        <f t="shared" si="1"/>
        <v>1.7018102922232048</v>
      </c>
    </row>
    <row r="66" spans="1:5" ht="15">
      <c r="A66" s="75"/>
      <c r="B66" s="80" t="s">
        <v>183</v>
      </c>
      <c r="C66" s="76">
        <v>0.003</v>
      </c>
      <c r="D66" s="76"/>
      <c r="E66" s="77">
        <f t="shared" si="1"/>
        <v>-100</v>
      </c>
    </row>
    <row r="67" spans="1:5" ht="15">
      <c r="A67" s="75"/>
      <c r="B67" s="80" t="s">
        <v>184</v>
      </c>
      <c r="C67" s="76">
        <v>8.206</v>
      </c>
      <c r="D67" s="76">
        <v>8.219</v>
      </c>
      <c r="E67" s="77">
        <f t="shared" si="1"/>
        <v>0.15842066780404895</v>
      </c>
    </row>
    <row r="68" spans="1:5" ht="15">
      <c r="A68" s="75"/>
      <c r="B68" s="80" t="s">
        <v>185</v>
      </c>
      <c r="C68" s="76">
        <v>11.121</v>
      </c>
      <c r="D68" s="76">
        <v>11.131</v>
      </c>
      <c r="E68" s="77">
        <f t="shared" si="1"/>
        <v>0.08991997122560491</v>
      </c>
    </row>
    <row r="69" spans="1:5" ht="15">
      <c r="A69" s="75"/>
      <c r="B69" s="80" t="s">
        <v>186</v>
      </c>
      <c r="C69" s="76">
        <v>332.153</v>
      </c>
      <c r="D69" s="76">
        <v>464.098</v>
      </c>
      <c r="E69" s="77">
        <f t="shared" si="1"/>
        <v>39.72416326211112</v>
      </c>
    </row>
    <row r="70" spans="1:5" ht="15">
      <c r="A70" s="75"/>
      <c r="B70" s="80" t="s">
        <v>187</v>
      </c>
      <c r="C70" s="76">
        <v>4.205</v>
      </c>
      <c r="D70" s="76">
        <v>16.946</v>
      </c>
      <c r="E70" s="77">
        <f t="shared" si="1"/>
        <v>302.99643281807374</v>
      </c>
    </row>
    <row r="71" spans="1:5" ht="15">
      <c r="A71" s="75"/>
      <c r="B71" s="80" t="s">
        <v>188</v>
      </c>
      <c r="C71" s="76">
        <v>1989</v>
      </c>
      <c r="D71" s="76">
        <v>585</v>
      </c>
      <c r="E71" s="77">
        <f t="shared" si="1"/>
        <v>-70.58823529411764</v>
      </c>
    </row>
    <row r="72" spans="1:5" ht="15">
      <c r="A72" s="75"/>
      <c r="B72" s="80" t="s">
        <v>189</v>
      </c>
      <c r="C72" s="76">
        <v>11.981</v>
      </c>
      <c r="D72" s="76">
        <v>15.245</v>
      </c>
      <c r="E72" s="77">
        <f t="shared" si="1"/>
        <v>27.243134963692505</v>
      </c>
    </row>
    <row r="73" spans="1:5" ht="15">
      <c r="A73" s="75"/>
      <c r="B73" s="80" t="s">
        <v>190</v>
      </c>
      <c r="C73" s="76">
        <v>3.015</v>
      </c>
      <c r="D73" s="76"/>
      <c r="E73" s="77">
        <f t="shared" si="1"/>
        <v>-100</v>
      </c>
    </row>
    <row r="74" spans="1:5" ht="15">
      <c r="A74" s="75"/>
      <c r="B74" s="80" t="s">
        <v>191</v>
      </c>
      <c r="C74" s="76">
        <v>10.2</v>
      </c>
      <c r="D74" s="76">
        <v>10.2</v>
      </c>
      <c r="E74" s="77">
        <f t="shared" si="1"/>
        <v>0</v>
      </c>
    </row>
    <row r="75" spans="1:5" ht="15">
      <c r="A75" s="75"/>
      <c r="B75" s="80" t="s">
        <v>192</v>
      </c>
      <c r="C75" s="76">
        <v>23.537</v>
      </c>
      <c r="D75" s="76">
        <v>40.76</v>
      </c>
      <c r="E75" s="77">
        <f t="shared" si="1"/>
        <v>73.17415133619407</v>
      </c>
    </row>
    <row r="76" spans="1:5" ht="15">
      <c r="A76" s="75"/>
      <c r="B76" s="80" t="s">
        <v>193</v>
      </c>
      <c r="C76" s="76">
        <v>0.922</v>
      </c>
      <c r="D76" s="76">
        <v>14.371</v>
      </c>
      <c r="E76" s="77">
        <f t="shared" si="1"/>
        <v>1458.6767895878525</v>
      </c>
    </row>
    <row r="77" spans="1:5" ht="15">
      <c r="A77" s="75"/>
      <c r="B77" s="80" t="s">
        <v>194</v>
      </c>
      <c r="C77" s="76">
        <v>75.27</v>
      </c>
      <c r="D77" s="76"/>
      <c r="E77" s="77">
        <f t="shared" si="1"/>
        <v>-100</v>
      </c>
    </row>
    <row r="78" spans="1:5" ht="15">
      <c r="A78" s="75"/>
      <c r="B78" s="81" t="s">
        <v>195</v>
      </c>
      <c r="C78" s="76">
        <v>834</v>
      </c>
      <c r="D78" s="76">
        <v>1483.7</v>
      </c>
      <c r="E78" s="77">
        <f t="shared" si="1"/>
        <v>77.90167865707434</v>
      </c>
    </row>
    <row r="79" spans="1:5" ht="15">
      <c r="A79" s="82"/>
      <c r="B79" s="81" t="s">
        <v>196</v>
      </c>
      <c r="C79" s="76"/>
      <c r="D79" s="76">
        <v>15.58</v>
      </c>
      <c r="E79" s="77" t="e">
        <f t="shared" si="1"/>
        <v>#DIV/0!</v>
      </c>
    </row>
    <row r="80" spans="1:5" ht="15">
      <c r="A80" s="82"/>
      <c r="B80" s="81" t="s">
        <v>197</v>
      </c>
      <c r="C80" s="76"/>
      <c r="D80" s="76">
        <v>6.2</v>
      </c>
      <c r="E80" s="77" t="e">
        <f t="shared" si="1"/>
        <v>#DIV/0!</v>
      </c>
    </row>
    <row r="81" spans="1:5" ht="15.75">
      <c r="A81" s="91" t="s">
        <v>138</v>
      </c>
      <c r="B81" s="92"/>
      <c r="C81" s="41">
        <f>SUM(C53:C80)</f>
        <v>6132.526000000001</v>
      </c>
      <c r="D81" s="41">
        <f>SUM(D53:D80)</f>
        <v>6280.039</v>
      </c>
      <c r="E81" s="79"/>
    </row>
    <row r="84" ht="15">
      <c r="C84" s="51"/>
    </row>
  </sheetData>
  <sheetProtection password="CC66" sheet="1"/>
  <mergeCells count="11">
    <mergeCell ref="A81:B81"/>
    <mergeCell ref="A17:B17"/>
    <mergeCell ref="A18:E18"/>
    <mergeCell ref="A35:B35"/>
    <mergeCell ref="A36:E36"/>
    <mergeCell ref="A1:F1"/>
    <mergeCell ref="A2:F2"/>
    <mergeCell ref="A4:B5"/>
    <mergeCell ref="A6:E6"/>
    <mergeCell ref="A51:B51"/>
    <mergeCell ref="A52:E52"/>
  </mergeCells>
  <printOptions/>
  <pageMargins left="0.29" right="0.3" top="0.26" bottom="0.5" header="0.2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1"/>
  <sheetViews>
    <sheetView rightToLeft="1" zoomScaleSheetLayoutView="75" zoomScalePageLayoutView="0" workbookViewId="0" topLeftCell="K40">
      <selection activeCell="X52" sqref="X52"/>
    </sheetView>
  </sheetViews>
  <sheetFormatPr defaultColWidth="9.140625" defaultRowHeight="18" customHeight="1"/>
  <cols>
    <col min="1" max="1" width="2.28125" style="4" customWidth="1"/>
    <col min="2" max="2" width="14.28125" style="60" customWidth="1"/>
    <col min="3" max="3" width="6.8515625" style="4" customWidth="1"/>
    <col min="4" max="4" width="8.7109375" style="4" customWidth="1"/>
    <col min="5" max="5" width="8.140625" style="3" customWidth="1"/>
    <col min="6" max="6" width="8.28125" style="3" customWidth="1"/>
    <col min="7" max="7" width="8.00390625" style="3" customWidth="1"/>
    <col min="8" max="8" width="7.8515625" style="3" customWidth="1"/>
    <col min="9" max="9" width="9.140625" style="3" customWidth="1"/>
    <col min="10" max="10" width="8.00390625" style="3" customWidth="1"/>
    <col min="11" max="11" width="9.00390625" style="3" customWidth="1"/>
    <col min="12" max="12" width="8.8515625" style="3" customWidth="1"/>
    <col min="13" max="13" width="8.28125" style="3" customWidth="1"/>
    <col min="14" max="14" width="7.57421875" style="3" customWidth="1"/>
    <col min="15" max="15" width="8.00390625" style="3" customWidth="1"/>
    <col min="16" max="16" width="9.57421875" style="3" customWidth="1"/>
    <col min="17" max="17" width="7.421875" style="3" customWidth="1"/>
    <col min="18" max="18" width="8.140625" style="3" customWidth="1"/>
    <col min="19" max="19" width="7.7109375" style="3" customWidth="1"/>
    <col min="20" max="20" width="8.00390625" style="3" customWidth="1"/>
    <col min="21" max="21" width="7.140625" style="3" customWidth="1"/>
    <col min="22" max="22" width="8.28125" style="3" customWidth="1"/>
    <col min="23" max="23" width="8.140625" style="3" customWidth="1"/>
    <col min="24" max="25" width="7.00390625" style="3" customWidth="1"/>
    <col min="26" max="26" width="8.140625" style="3" customWidth="1"/>
    <col min="27" max="27" width="11.421875" style="3" customWidth="1"/>
    <col min="28" max="28" width="9.140625" style="3" customWidth="1"/>
    <col min="29" max="29" width="12.00390625" style="3" customWidth="1"/>
    <col min="30" max="16384" width="9.140625" style="3" customWidth="1"/>
  </cols>
  <sheetData>
    <row r="1" spans="1:4" ht="15" customHeight="1">
      <c r="A1" s="98"/>
      <c r="B1" s="98"/>
      <c r="C1" s="66"/>
      <c r="D1" s="66"/>
    </row>
    <row r="2" spans="1:27" ht="18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6:27" ht="18" customHeight="1">
      <c r="P3" s="99" t="s">
        <v>24</v>
      </c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 spans="1:27" ht="18" customHeight="1">
      <c r="A4" s="94" t="s">
        <v>0</v>
      </c>
      <c r="B4" s="96" t="s">
        <v>97</v>
      </c>
      <c r="C4" s="1" t="s">
        <v>78</v>
      </c>
      <c r="D4" s="1" t="s">
        <v>80</v>
      </c>
      <c r="E4" s="1" t="s">
        <v>41</v>
      </c>
      <c r="F4" s="1" t="s">
        <v>41</v>
      </c>
      <c r="G4" s="1" t="s">
        <v>73</v>
      </c>
      <c r="H4" s="1" t="s">
        <v>42</v>
      </c>
      <c r="I4" s="1" t="s">
        <v>44</v>
      </c>
      <c r="J4" s="1" t="s">
        <v>116</v>
      </c>
      <c r="K4" s="1" t="s">
        <v>1</v>
      </c>
      <c r="L4" s="1" t="s">
        <v>1</v>
      </c>
      <c r="M4" s="1" t="s">
        <v>1</v>
      </c>
      <c r="N4" s="1" t="s">
        <v>49</v>
      </c>
      <c r="O4" s="1" t="s">
        <v>51</v>
      </c>
      <c r="P4" s="1" t="s">
        <v>51</v>
      </c>
      <c r="Q4" s="1" t="s">
        <v>54</v>
      </c>
      <c r="R4" s="1" t="s">
        <v>56</v>
      </c>
      <c r="S4" s="1" t="s">
        <v>59</v>
      </c>
      <c r="T4" s="1" t="s">
        <v>61</v>
      </c>
      <c r="U4" s="1" t="s">
        <v>61</v>
      </c>
      <c r="V4" s="1" t="s">
        <v>64</v>
      </c>
      <c r="W4" s="1" t="s">
        <v>66</v>
      </c>
      <c r="X4" s="1" t="s">
        <v>68</v>
      </c>
      <c r="Y4" s="1" t="s">
        <v>110</v>
      </c>
      <c r="Z4" s="1" t="s">
        <v>114</v>
      </c>
      <c r="AA4" s="94" t="s">
        <v>69</v>
      </c>
    </row>
    <row r="5" spans="1:27" ht="18" customHeight="1">
      <c r="A5" s="95"/>
      <c r="B5" s="97"/>
      <c r="C5" s="2" t="s">
        <v>79</v>
      </c>
      <c r="D5" s="2" t="s">
        <v>60</v>
      </c>
      <c r="E5" s="2" t="s">
        <v>109</v>
      </c>
      <c r="F5" s="2" t="s">
        <v>98</v>
      </c>
      <c r="G5" s="2" t="s">
        <v>74</v>
      </c>
      <c r="H5" s="2" t="s">
        <v>43</v>
      </c>
      <c r="I5" s="2" t="s">
        <v>45</v>
      </c>
      <c r="J5" s="2"/>
      <c r="K5" s="2" t="s">
        <v>75</v>
      </c>
      <c r="L5" s="2" t="s">
        <v>47</v>
      </c>
      <c r="M5" s="2" t="s">
        <v>48</v>
      </c>
      <c r="N5" s="2" t="s">
        <v>50</v>
      </c>
      <c r="O5" s="2" t="s">
        <v>52</v>
      </c>
      <c r="P5" s="2" t="s">
        <v>53</v>
      </c>
      <c r="Q5" s="2" t="s">
        <v>55</v>
      </c>
      <c r="R5" s="2" t="s">
        <v>57</v>
      </c>
      <c r="S5" s="2" t="s">
        <v>60</v>
      </c>
      <c r="T5" s="2" t="s">
        <v>62</v>
      </c>
      <c r="U5" s="2" t="s">
        <v>63</v>
      </c>
      <c r="V5" s="2" t="s">
        <v>65</v>
      </c>
      <c r="W5" s="2" t="s">
        <v>67</v>
      </c>
      <c r="X5" s="2" t="s">
        <v>48</v>
      </c>
      <c r="Y5" s="2" t="s">
        <v>111</v>
      </c>
      <c r="Z5" s="2" t="s">
        <v>115</v>
      </c>
      <c r="AA5" s="95"/>
    </row>
    <row r="6" spans="1:27" ht="18" customHeight="1">
      <c r="A6" s="5"/>
      <c r="B6" s="61"/>
      <c r="C6" s="5"/>
      <c r="D6" s="5" t="s">
        <v>81</v>
      </c>
      <c r="E6" s="5"/>
      <c r="F6" s="5"/>
      <c r="G6" s="5"/>
      <c r="H6" s="5"/>
      <c r="I6" s="5" t="s">
        <v>46</v>
      </c>
      <c r="J6" s="5"/>
      <c r="K6" s="5" t="s">
        <v>76</v>
      </c>
      <c r="L6" s="5"/>
      <c r="M6" s="5"/>
      <c r="N6" s="5"/>
      <c r="O6" s="5"/>
      <c r="P6" s="5"/>
      <c r="Q6" s="5"/>
      <c r="R6" s="5" t="s">
        <v>58</v>
      </c>
      <c r="S6" s="5"/>
      <c r="T6" s="5"/>
      <c r="U6" s="5"/>
      <c r="V6" s="5"/>
      <c r="W6" s="5"/>
      <c r="X6" s="5"/>
      <c r="Y6" s="5"/>
      <c r="Z6" s="5"/>
      <c r="AA6" s="5"/>
    </row>
    <row r="7" spans="1:27" ht="18" customHeight="1">
      <c r="A7" s="6">
        <v>1</v>
      </c>
      <c r="B7" s="62" t="s">
        <v>29</v>
      </c>
      <c r="C7" s="7">
        <f>SUM(C8:C12)</f>
        <v>0</v>
      </c>
      <c r="D7" s="7">
        <f aca="true" t="shared" si="0" ref="D7:Z7">SUM(D8:D12)</f>
        <v>0</v>
      </c>
      <c r="E7" s="7">
        <f t="shared" si="0"/>
        <v>872.97</v>
      </c>
      <c r="F7" s="7">
        <f t="shared" si="0"/>
        <v>20</v>
      </c>
      <c r="G7" s="7">
        <f t="shared" si="0"/>
        <v>0</v>
      </c>
      <c r="H7" s="7">
        <f t="shared" si="0"/>
        <v>0</v>
      </c>
      <c r="I7" s="7">
        <f t="shared" si="0"/>
        <v>26.330000000000002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100900</v>
      </c>
      <c r="N7" s="7">
        <f t="shared" si="0"/>
        <v>0</v>
      </c>
      <c r="O7" s="7">
        <f t="shared" si="0"/>
        <v>0</v>
      </c>
      <c r="P7" s="7">
        <f t="shared" si="0"/>
        <v>1750</v>
      </c>
      <c r="Q7" s="7">
        <f t="shared" si="0"/>
        <v>0</v>
      </c>
      <c r="R7" s="7">
        <f t="shared" si="0"/>
        <v>25</v>
      </c>
      <c r="S7" s="7">
        <f t="shared" si="0"/>
        <v>50</v>
      </c>
      <c r="T7" s="7">
        <f t="shared" si="0"/>
        <v>0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>SUM(C7:Z7)</f>
        <v>103644.3</v>
      </c>
    </row>
    <row r="8" spans="1:27" ht="18" customHeight="1">
      <c r="A8" s="101"/>
      <c r="B8" s="63" t="s">
        <v>34</v>
      </c>
      <c r="C8" s="10"/>
      <c r="D8" s="10"/>
      <c r="E8" s="8">
        <v>625</v>
      </c>
      <c r="F8" s="8"/>
      <c r="G8" s="8"/>
      <c r="H8" s="8"/>
      <c r="I8" s="8">
        <v>10</v>
      </c>
      <c r="J8" s="8"/>
      <c r="K8" s="8"/>
      <c r="L8" s="8"/>
      <c r="M8" s="8"/>
      <c r="N8" s="8"/>
      <c r="O8" s="8"/>
      <c r="P8" s="8">
        <v>1750</v>
      </c>
      <c r="Q8" s="8"/>
      <c r="R8" s="8">
        <v>25</v>
      </c>
      <c r="S8" s="8">
        <v>50</v>
      </c>
      <c r="T8" s="8"/>
      <c r="U8" s="8"/>
      <c r="V8" s="8"/>
      <c r="W8" s="8"/>
      <c r="X8" s="8"/>
      <c r="Y8" s="8"/>
      <c r="Z8" s="8"/>
      <c r="AA8" s="7">
        <f aca="true" t="shared" si="1" ref="AA8:AA38">SUM(C8:Z8)</f>
        <v>2460</v>
      </c>
    </row>
    <row r="9" spans="1:27" ht="18" customHeight="1">
      <c r="A9" s="102"/>
      <c r="B9" s="63" t="s">
        <v>77</v>
      </c>
      <c r="C9" s="10"/>
      <c r="D9" s="1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7">
        <f t="shared" si="1"/>
        <v>0</v>
      </c>
    </row>
    <row r="10" spans="1:27" ht="18" customHeight="1">
      <c r="A10" s="102"/>
      <c r="B10" s="63" t="s">
        <v>88</v>
      </c>
      <c r="C10" s="10"/>
      <c r="D10" s="10"/>
      <c r="E10" s="8">
        <v>73</v>
      </c>
      <c r="F10" s="8"/>
      <c r="G10" s="8"/>
      <c r="H10" s="8"/>
      <c r="I10" s="8"/>
      <c r="J10" s="8"/>
      <c r="K10" s="8"/>
      <c r="L10" s="8"/>
      <c r="M10" s="8">
        <v>100900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7">
        <f t="shared" si="1"/>
        <v>100973</v>
      </c>
    </row>
    <row r="11" spans="1:27" ht="18" customHeight="1">
      <c r="A11" s="102"/>
      <c r="B11" s="63" t="s">
        <v>40</v>
      </c>
      <c r="C11" s="10"/>
      <c r="D11" s="10"/>
      <c r="E11" s="8">
        <v>159.97</v>
      </c>
      <c r="F11" s="8"/>
      <c r="G11" s="8"/>
      <c r="H11" s="8"/>
      <c r="I11" s="8">
        <v>6.03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>
        <f t="shared" si="1"/>
        <v>166</v>
      </c>
    </row>
    <row r="12" spans="1:27" ht="18" customHeight="1">
      <c r="A12" s="103"/>
      <c r="B12" s="63" t="s">
        <v>37</v>
      </c>
      <c r="C12" s="10"/>
      <c r="D12" s="10"/>
      <c r="E12" s="8">
        <v>15</v>
      </c>
      <c r="F12" s="8">
        <v>20</v>
      </c>
      <c r="G12" s="8"/>
      <c r="H12" s="8"/>
      <c r="I12" s="8">
        <v>10.3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7">
        <f t="shared" si="1"/>
        <v>45.3</v>
      </c>
    </row>
    <row r="13" spans="1:27" ht="18" customHeight="1">
      <c r="A13" s="10">
        <v>2</v>
      </c>
      <c r="B13" s="63" t="s">
        <v>2</v>
      </c>
      <c r="C13" s="10"/>
      <c r="D13" s="10"/>
      <c r="E13" s="8">
        <v>120.6</v>
      </c>
      <c r="F13" s="8"/>
      <c r="G13" s="8"/>
      <c r="H13" s="8"/>
      <c r="I13" s="8">
        <v>60.3</v>
      </c>
      <c r="J13" s="8"/>
      <c r="K13" s="8"/>
      <c r="L13" s="8"/>
      <c r="M13" s="8"/>
      <c r="N13" s="8"/>
      <c r="O13" s="8"/>
      <c r="P13" s="8"/>
      <c r="Q13" s="8"/>
      <c r="R13" s="8">
        <v>250</v>
      </c>
      <c r="S13" s="8"/>
      <c r="T13" s="8"/>
      <c r="U13" s="8"/>
      <c r="V13" s="8"/>
      <c r="W13" s="8"/>
      <c r="X13" s="8"/>
      <c r="Y13" s="8"/>
      <c r="Z13" s="8"/>
      <c r="AA13" s="7">
        <f t="shared" si="1"/>
        <v>430.9</v>
      </c>
    </row>
    <row r="14" spans="1:27" ht="18" customHeight="1">
      <c r="A14" s="6">
        <v>3</v>
      </c>
      <c r="B14" s="62" t="s">
        <v>112</v>
      </c>
      <c r="C14" s="7">
        <f>SUM(C15:C29)</f>
        <v>0</v>
      </c>
      <c r="D14" s="7">
        <f aca="true" t="shared" si="2" ref="D14:Z14">SUM(D15:D29)</f>
        <v>0</v>
      </c>
      <c r="E14" s="7">
        <f t="shared" si="2"/>
        <v>1962.7850000000003</v>
      </c>
      <c r="F14" s="7">
        <f t="shared" si="2"/>
        <v>345.075</v>
      </c>
      <c r="G14" s="7">
        <f t="shared" si="2"/>
        <v>696.72</v>
      </c>
      <c r="H14" s="7">
        <f t="shared" si="2"/>
        <v>0</v>
      </c>
      <c r="I14" s="7">
        <f t="shared" si="2"/>
        <v>43.209999999999994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7839</v>
      </c>
      <c r="N14" s="7">
        <f t="shared" si="2"/>
        <v>7.52</v>
      </c>
      <c r="O14" s="7">
        <f t="shared" si="2"/>
        <v>216.13</v>
      </c>
      <c r="P14" s="7">
        <f t="shared" si="2"/>
        <v>363110.54</v>
      </c>
      <c r="Q14" s="7">
        <f t="shared" si="2"/>
        <v>0</v>
      </c>
      <c r="R14" s="7">
        <f t="shared" si="2"/>
        <v>50</v>
      </c>
      <c r="S14" s="7">
        <f t="shared" si="2"/>
        <v>6.03</v>
      </c>
      <c r="T14" s="7">
        <f t="shared" si="2"/>
        <v>0</v>
      </c>
      <c r="U14" s="7">
        <f t="shared" si="2"/>
        <v>0</v>
      </c>
      <c r="V14" s="7">
        <f t="shared" si="2"/>
        <v>0</v>
      </c>
      <c r="W14" s="7">
        <f t="shared" si="2"/>
        <v>0</v>
      </c>
      <c r="X14" s="7">
        <f t="shared" si="2"/>
        <v>0</v>
      </c>
      <c r="Y14" s="7">
        <f t="shared" si="2"/>
        <v>0</v>
      </c>
      <c r="Z14" s="7">
        <f t="shared" si="2"/>
        <v>0</v>
      </c>
      <c r="AA14" s="7">
        <f t="shared" si="1"/>
        <v>374277.01</v>
      </c>
    </row>
    <row r="15" spans="1:27" ht="18" customHeight="1">
      <c r="A15" s="101"/>
      <c r="B15" s="63" t="s">
        <v>26</v>
      </c>
      <c r="C15" s="10"/>
      <c r="D15" s="10"/>
      <c r="E15" s="8">
        <v>200</v>
      </c>
      <c r="F15" s="8">
        <v>250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v>50</v>
      </c>
      <c r="S15" s="8"/>
      <c r="T15" s="8"/>
      <c r="U15" s="8"/>
      <c r="V15" s="8"/>
      <c r="W15" s="8"/>
      <c r="X15" s="8"/>
      <c r="Y15" s="8"/>
      <c r="Z15" s="8"/>
      <c r="AA15" s="7">
        <f t="shared" si="1"/>
        <v>500</v>
      </c>
    </row>
    <row r="16" spans="1:27" ht="18" customHeight="1">
      <c r="A16" s="102"/>
      <c r="B16" s="63" t="s">
        <v>33</v>
      </c>
      <c r="C16" s="10"/>
      <c r="D16" s="10"/>
      <c r="E16" s="8">
        <v>940.75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v>172835.5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7">
        <f t="shared" si="1"/>
        <v>173776.25</v>
      </c>
    </row>
    <row r="17" spans="1:27" ht="18" customHeight="1">
      <c r="A17" s="102"/>
      <c r="B17" s="63" t="s">
        <v>35</v>
      </c>
      <c r="C17" s="10"/>
      <c r="D17" s="10"/>
      <c r="E17" s="8">
        <v>30.15</v>
      </c>
      <c r="F17" s="8">
        <v>15.075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7">
        <f t="shared" si="1"/>
        <v>45.224999999999994</v>
      </c>
    </row>
    <row r="18" spans="1:27" ht="18" customHeight="1">
      <c r="A18" s="102"/>
      <c r="B18" s="63" t="s">
        <v>71</v>
      </c>
      <c r="C18" s="10"/>
      <c r="D18" s="10"/>
      <c r="E18" s="8">
        <v>2.5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7">
        <f t="shared" si="1"/>
        <v>2.5</v>
      </c>
    </row>
    <row r="19" spans="1:27" ht="18" customHeight="1">
      <c r="A19" s="102"/>
      <c r="B19" s="63" t="s">
        <v>36</v>
      </c>
      <c r="C19" s="10"/>
      <c r="D19" s="10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v>185.98</v>
      </c>
      <c r="P19" s="8">
        <v>186850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7">
        <f t="shared" si="1"/>
        <v>187035.98</v>
      </c>
    </row>
    <row r="20" spans="1:27" ht="18" customHeight="1">
      <c r="A20" s="102"/>
      <c r="B20" s="63" t="s">
        <v>82</v>
      </c>
      <c r="C20" s="10"/>
      <c r="D20" s="10"/>
      <c r="E20" s="8">
        <v>2.412</v>
      </c>
      <c r="F20" s="8"/>
      <c r="G20" s="8"/>
      <c r="H20" s="8"/>
      <c r="I20" s="8">
        <v>6.03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7">
        <f t="shared" si="1"/>
        <v>8.442</v>
      </c>
    </row>
    <row r="21" spans="1:27" ht="18" customHeight="1">
      <c r="A21" s="102"/>
      <c r="B21" s="63" t="s">
        <v>38</v>
      </c>
      <c r="C21" s="10"/>
      <c r="D21" s="10"/>
      <c r="E21" s="8">
        <v>25</v>
      </c>
      <c r="F21" s="8"/>
      <c r="G21" s="8">
        <v>326.87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7">
        <f t="shared" si="1"/>
        <v>351.87</v>
      </c>
    </row>
    <row r="22" spans="1:27" ht="18" customHeight="1">
      <c r="A22" s="102"/>
      <c r="B22" s="63" t="s">
        <v>82</v>
      </c>
      <c r="C22" s="10"/>
      <c r="D22" s="10"/>
      <c r="E22" s="8">
        <v>3.015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7">
        <f t="shared" si="1"/>
        <v>3.015</v>
      </c>
    </row>
    <row r="23" spans="1:27" ht="18" customHeight="1">
      <c r="A23" s="102"/>
      <c r="B23" s="63" t="s">
        <v>83</v>
      </c>
      <c r="C23" s="10"/>
      <c r="D23" s="10"/>
      <c r="E23" s="8">
        <v>5.515</v>
      </c>
      <c r="F23" s="8"/>
      <c r="G23" s="8"/>
      <c r="H23" s="8"/>
      <c r="I23" s="8">
        <v>6.03</v>
      </c>
      <c r="J23" s="8"/>
      <c r="K23" s="8"/>
      <c r="L23" s="8"/>
      <c r="M23" s="8"/>
      <c r="N23" s="8"/>
      <c r="O23" s="8">
        <v>30.15</v>
      </c>
      <c r="P23" s="8">
        <v>48.24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7">
        <f t="shared" si="1"/>
        <v>89.935</v>
      </c>
    </row>
    <row r="24" spans="1:28" ht="18" customHeight="1">
      <c r="A24" s="9"/>
      <c r="B24" s="63" t="s">
        <v>82</v>
      </c>
      <c r="C24" s="10"/>
      <c r="D24" s="10"/>
      <c r="E24" s="8">
        <v>2.5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7">
        <f t="shared" si="1"/>
        <v>2.5</v>
      </c>
      <c r="AB24" s="19"/>
    </row>
    <row r="25" spans="1:28" ht="18" customHeight="1">
      <c r="A25" s="9"/>
      <c r="B25" s="63" t="s">
        <v>84</v>
      </c>
      <c r="C25" s="10"/>
      <c r="D25" s="10"/>
      <c r="E25" s="8">
        <v>80.1</v>
      </c>
      <c r="F25" s="8">
        <v>80</v>
      </c>
      <c r="G25" s="8"/>
      <c r="H25" s="8"/>
      <c r="I25" s="8">
        <v>1</v>
      </c>
      <c r="J25" s="8"/>
      <c r="K25" s="8"/>
      <c r="L25" s="8"/>
      <c r="M25" s="8"/>
      <c r="N25" s="8"/>
      <c r="O25" s="8"/>
      <c r="P25" s="8">
        <v>3376.8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7">
        <f t="shared" si="1"/>
        <v>3537.9</v>
      </c>
      <c r="AB25" s="19"/>
    </row>
    <row r="26" spans="1:28" ht="18" customHeight="1">
      <c r="A26" s="9"/>
      <c r="B26" s="63" t="s">
        <v>85</v>
      </c>
      <c r="C26" s="10"/>
      <c r="D26" s="10"/>
      <c r="E26" s="8">
        <v>37.688</v>
      </c>
      <c r="F26" s="8"/>
      <c r="G26" s="8"/>
      <c r="H26" s="8"/>
      <c r="I26" s="8">
        <v>15.075</v>
      </c>
      <c r="J26" s="8"/>
      <c r="K26" s="8"/>
      <c r="L26" s="8"/>
      <c r="M26" s="8"/>
      <c r="N26" s="8">
        <v>7.52</v>
      </c>
      <c r="O26" s="8"/>
      <c r="P26" s="8"/>
      <c r="Q26" s="8"/>
      <c r="R26" s="8"/>
      <c r="S26" s="8">
        <v>6.03</v>
      </c>
      <c r="T26" s="8"/>
      <c r="U26" s="8"/>
      <c r="V26" s="8"/>
      <c r="W26" s="8"/>
      <c r="X26" s="8"/>
      <c r="Y26" s="8"/>
      <c r="Z26" s="8"/>
      <c r="AA26" s="7">
        <f t="shared" si="1"/>
        <v>66.313</v>
      </c>
      <c r="AB26" s="19"/>
    </row>
    <row r="27" spans="1:27" ht="18" customHeight="1">
      <c r="A27" s="9"/>
      <c r="B27" s="63" t="s">
        <v>86</v>
      </c>
      <c r="C27" s="10"/>
      <c r="D27" s="10"/>
      <c r="E27" s="8">
        <v>603</v>
      </c>
      <c r="F27" s="8"/>
      <c r="G27" s="8"/>
      <c r="H27" s="8"/>
      <c r="I27" s="8"/>
      <c r="J27" s="8"/>
      <c r="K27" s="8"/>
      <c r="L27" s="8"/>
      <c r="M27" s="8">
        <v>7839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7">
        <f t="shared" si="1"/>
        <v>8442</v>
      </c>
    </row>
    <row r="28" spans="1:27" ht="18" customHeight="1">
      <c r="A28" s="9"/>
      <c r="B28" s="63" t="s">
        <v>39</v>
      </c>
      <c r="C28" s="10"/>
      <c r="D28" s="10"/>
      <c r="E28" s="8">
        <v>15.075</v>
      </c>
      <c r="F28" s="8"/>
      <c r="G28" s="8"/>
      <c r="H28" s="8"/>
      <c r="I28" s="8">
        <v>15.075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7">
        <f t="shared" si="1"/>
        <v>30.15</v>
      </c>
    </row>
    <row r="29" spans="1:27" ht="18" customHeight="1">
      <c r="A29" s="9"/>
      <c r="B29" s="63" t="s">
        <v>72</v>
      </c>
      <c r="C29" s="10"/>
      <c r="D29" s="10"/>
      <c r="E29" s="8">
        <v>15.08</v>
      </c>
      <c r="F29" s="8"/>
      <c r="G29" s="8">
        <v>369.85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7">
        <f t="shared" si="1"/>
        <v>384.93</v>
      </c>
    </row>
    <row r="30" spans="1:27" ht="18" customHeight="1">
      <c r="A30" s="10">
        <v>4</v>
      </c>
      <c r="B30" s="63" t="s">
        <v>3</v>
      </c>
      <c r="C30" s="10"/>
      <c r="D30" s="10"/>
      <c r="E30" s="8">
        <v>310</v>
      </c>
      <c r="F30" s="8"/>
      <c r="G30" s="8">
        <v>135</v>
      </c>
      <c r="H30" s="8">
        <v>0</v>
      </c>
      <c r="I30" s="8">
        <v>151.353</v>
      </c>
      <c r="J30" s="8"/>
      <c r="K30" s="8"/>
      <c r="L30" s="8"/>
      <c r="M30" s="8"/>
      <c r="N30" s="8">
        <v>150.75</v>
      </c>
      <c r="O30" s="8"/>
      <c r="P30" s="8"/>
      <c r="Q30" s="8">
        <v>0</v>
      </c>
      <c r="R30" s="8">
        <v>904</v>
      </c>
      <c r="S30" s="8"/>
      <c r="T30" s="8"/>
      <c r="U30" s="8"/>
      <c r="V30" s="8"/>
      <c r="W30" s="8">
        <v>3618</v>
      </c>
      <c r="X30" s="8"/>
      <c r="Y30" s="8"/>
      <c r="Z30" s="8">
        <v>15579.897</v>
      </c>
      <c r="AA30" s="7">
        <f t="shared" si="1"/>
        <v>20849</v>
      </c>
    </row>
    <row r="31" spans="1:27" ht="18" customHeight="1">
      <c r="A31" s="6">
        <v>5</v>
      </c>
      <c r="B31" s="62" t="s">
        <v>113</v>
      </c>
      <c r="C31" s="11">
        <f>SUM(C32:C33)</f>
        <v>500000</v>
      </c>
      <c r="D31" s="11">
        <f aca="true" t="shared" si="3" ref="D31:Z31">SUM(D32:D33)</f>
        <v>313700</v>
      </c>
      <c r="E31" s="7">
        <f t="shared" si="3"/>
        <v>280.06</v>
      </c>
      <c r="F31" s="7">
        <f t="shared" si="3"/>
        <v>34.12</v>
      </c>
      <c r="G31" s="7">
        <f t="shared" si="3"/>
        <v>0</v>
      </c>
      <c r="H31" s="7">
        <f t="shared" si="3"/>
        <v>0</v>
      </c>
      <c r="I31" s="7">
        <f t="shared" si="3"/>
        <v>92.296</v>
      </c>
      <c r="J31" s="7">
        <f t="shared" si="3"/>
        <v>0</v>
      </c>
      <c r="K31" s="7">
        <f t="shared" si="3"/>
        <v>2802515.625</v>
      </c>
      <c r="L31" s="7">
        <f t="shared" si="3"/>
        <v>100000</v>
      </c>
      <c r="M31" s="7">
        <f t="shared" si="3"/>
        <v>321.764</v>
      </c>
      <c r="N31" s="7">
        <f t="shared" si="3"/>
        <v>0</v>
      </c>
      <c r="O31" s="7">
        <f t="shared" si="3"/>
        <v>0</v>
      </c>
      <c r="P31" s="7">
        <f t="shared" si="3"/>
        <v>34126.139</v>
      </c>
      <c r="Q31" s="7">
        <f t="shared" si="3"/>
        <v>0</v>
      </c>
      <c r="R31" s="7">
        <f t="shared" si="3"/>
        <v>0</v>
      </c>
      <c r="S31" s="7">
        <f t="shared" si="3"/>
        <v>0</v>
      </c>
      <c r="T31" s="7">
        <f t="shared" si="3"/>
        <v>0</v>
      </c>
      <c r="U31" s="7">
        <f t="shared" si="3"/>
        <v>0</v>
      </c>
      <c r="V31" s="7">
        <f t="shared" si="3"/>
        <v>0</v>
      </c>
      <c r="W31" s="7">
        <f t="shared" si="3"/>
        <v>0</v>
      </c>
      <c r="X31" s="7">
        <f t="shared" si="3"/>
        <v>75</v>
      </c>
      <c r="Y31" s="7">
        <f t="shared" si="3"/>
        <v>0</v>
      </c>
      <c r="Z31" s="7">
        <f t="shared" si="3"/>
        <v>0</v>
      </c>
      <c r="AA31" s="7">
        <f t="shared" si="1"/>
        <v>3751145.0039999997</v>
      </c>
    </row>
    <row r="32" spans="1:27" ht="18" customHeight="1">
      <c r="A32" s="101"/>
      <c r="B32" s="63" t="s">
        <v>27</v>
      </c>
      <c r="C32" s="10"/>
      <c r="D32" s="10"/>
      <c r="E32" s="12">
        <v>280.06</v>
      </c>
      <c r="F32" s="12">
        <v>34.12</v>
      </c>
      <c r="G32" s="8"/>
      <c r="H32" s="8"/>
      <c r="I32" s="8">
        <v>92.296</v>
      </c>
      <c r="J32" s="8"/>
      <c r="K32" s="8"/>
      <c r="L32" s="8"/>
      <c r="M32" s="8">
        <v>321.764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75</v>
      </c>
      <c r="Y32" s="8"/>
      <c r="Z32" s="8"/>
      <c r="AA32" s="7">
        <f t="shared" si="1"/>
        <v>803.24</v>
      </c>
    </row>
    <row r="33" spans="1:27" ht="18" customHeight="1">
      <c r="A33" s="103"/>
      <c r="B33" s="63" t="s">
        <v>28</v>
      </c>
      <c r="C33" s="24">
        <v>500000</v>
      </c>
      <c r="D33" s="24">
        <v>313700</v>
      </c>
      <c r="E33" s="8"/>
      <c r="F33" s="8"/>
      <c r="G33" s="8"/>
      <c r="H33" s="8"/>
      <c r="I33" s="8"/>
      <c r="J33" s="8"/>
      <c r="K33" s="8">
        <v>2802515.625</v>
      </c>
      <c r="L33" s="8">
        <v>100000</v>
      </c>
      <c r="M33" s="8"/>
      <c r="N33" s="8"/>
      <c r="O33" s="8"/>
      <c r="P33" s="8">
        <v>34126.139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7">
        <f t="shared" si="1"/>
        <v>3750341.764</v>
      </c>
    </row>
    <row r="34" spans="1:27" ht="18" customHeight="1">
      <c r="A34" s="10">
        <v>6</v>
      </c>
      <c r="B34" s="63" t="s">
        <v>4</v>
      </c>
      <c r="C34" s="10"/>
      <c r="D34" s="10"/>
      <c r="E34" s="8">
        <v>2699.173</v>
      </c>
      <c r="F34" s="8">
        <v>3200</v>
      </c>
      <c r="G34" s="8"/>
      <c r="H34" s="8"/>
      <c r="I34" s="8"/>
      <c r="J34" s="8"/>
      <c r="K34" s="8"/>
      <c r="L34" s="8">
        <v>21607.827</v>
      </c>
      <c r="M34" s="8">
        <v>3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7">
        <f t="shared" si="1"/>
        <v>27510</v>
      </c>
    </row>
    <row r="35" spans="1:27" ht="18" customHeight="1">
      <c r="A35" s="10">
        <v>7</v>
      </c>
      <c r="B35" s="63" t="s">
        <v>89</v>
      </c>
      <c r="C35" s="10"/>
      <c r="D35" s="10"/>
      <c r="E35" s="8">
        <v>113.845</v>
      </c>
      <c r="F35" s="8">
        <v>15.075</v>
      </c>
      <c r="G35" s="8">
        <v>6110.675</v>
      </c>
      <c r="H35" s="8"/>
      <c r="I35" s="8">
        <v>52.289</v>
      </c>
      <c r="J35" s="8"/>
      <c r="K35" s="8"/>
      <c r="L35" s="8"/>
      <c r="M35" s="8"/>
      <c r="N35" s="8"/>
      <c r="O35" s="8"/>
      <c r="P35" s="8"/>
      <c r="Q35" s="8">
        <v>1</v>
      </c>
      <c r="R35" s="8"/>
      <c r="S35" s="8"/>
      <c r="T35" s="8">
        <v>5</v>
      </c>
      <c r="U35" s="8">
        <v>1</v>
      </c>
      <c r="V35" s="8"/>
      <c r="W35" s="8"/>
      <c r="X35" s="8"/>
      <c r="Y35" s="8"/>
      <c r="Z35" s="8"/>
      <c r="AA35" s="7">
        <f t="shared" si="1"/>
        <v>6298.884</v>
      </c>
    </row>
    <row r="36" spans="1:27" ht="18" customHeight="1">
      <c r="A36" s="10">
        <v>8</v>
      </c>
      <c r="B36" s="63" t="s">
        <v>5</v>
      </c>
      <c r="C36" s="10"/>
      <c r="D36" s="10"/>
      <c r="E36" s="8">
        <v>904.5</v>
      </c>
      <c r="F36" s="8"/>
      <c r="G36" s="8">
        <v>2601.87</v>
      </c>
      <c r="H36" s="8"/>
      <c r="I36" s="8">
        <v>565.403</v>
      </c>
      <c r="J36" s="8"/>
      <c r="K36" s="8"/>
      <c r="L36" s="8"/>
      <c r="M36" s="8"/>
      <c r="N36" s="8"/>
      <c r="O36" s="8"/>
      <c r="P36" s="8">
        <v>47306.137</v>
      </c>
      <c r="Q36" s="8"/>
      <c r="R36" s="8"/>
      <c r="S36" s="8"/>
      <c r="T36" s="8"/>
      <c r="U36" s="8"/>
      <c r="V36" s="8">
        <v>18.09</v>
      </c>
      <c r="W36" s="8"/>
      <c r="X36" s="8"/>
      <c r="Y36" s="8"/>
      <c r="Z36" s="8"/>
      <c r="AA36" s="7">
        <f t="shared" si="1"/>
        <v>51396</v>
      </c>
    </row>
    <row r="37" spans="1:27" ht="18" customHeight="1">
      <c r="A37" s="10">
        <v>9</v>
      </c>
      <c r="B37" s="63" t="s">
        <v>6</v>
      </c>
      <c r="C37" s="10"/>
      <c r="D37" s="10"/>
      <c r="E37" s="8">
        <v>200</v>
      </c>
      <c r="F37" s="8">
        <v>2640</v>
      </c>
      <c r="G37" s="8"/>
      <c r="H37" s="8">
        <v>980</v>
      </c>
      <c r="I37" s="8"/>
      <c r="J37" s="8"/>
      <c r="K37" s="8"/>
      <c r="L37" s="8">
        <v>0</v>
      </c>
      <c r="M37" s="8">
        <v>1040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>
        <v>6200</v>
      </c>
      <c r="Z37" s="8"/>
      <c r="AA37" s="7">
        <f t="shared" si="1"/>
        <v>11060</v>
      </c>
    </row>
    <row r="38" spans="1:27" ht="18" customHeight="1">
      <c r="A38" s="10">
        <v>10</v>
      </c>
      <c r="B38" s="63" t="s">
        <v>7</v>
      </c>
      <c r="C38" s="10"/>
      <c r="D38" s="10"/>
      <c r="E38" s="12">
        <v>10.713</v>
      </c>
      <c r="F38" s="8"/>
      <c r="G38" s="8">
        <v>350</v>
      </c>
      <c r="H38" s="8"/>
      <c r="I38" s="8">
        <v>10</v>
      </c>
      <c r="J38" s="8"/>
      <c r="K38" s="8"/>
      <c r="L38" s="8"/>
      <c r="M38" s="8"/>
      <c r="N38" s="8">
        <v>5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7">
        <f t="shared" si="1"/>
        <v>375.713</v>
      </c>
    </row>
    <row r="39" spans="1:27" ht="18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</row>
    <row r="40" spans="1:27" ht="18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1:27" ht="12.7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</row>
    <row r="42" spans="1:27" ht="18" customHeight="1">
      <c r="A42" s="94" t="s">
        <v>0</v>
      </c>
      <c r="B42" s="96" t="s">
        <v>70</v>
      </c>
      <c r="C42" s="1" t="s">
        <v>78</v>
      </c>
      <c r="D42" s="1" t="s">
        <v>80</v>
      </c>
      <c r="E42" s="1" t="s">
        <v>41</v>
      </c>
      <c r="F42" s="1" t="s">
        <v>41</v>
      </c>
      <c r="G42" s="1" t="s">
        <v>73</v>
      </c>
      <c r="H42" s="1" t="s">
        <v>42</v>
      </c>
      <c r="I42" s="1" t="s">
        <v>44</v>
      </c>
      <c r="J42" s="1"/>
      <c r="K42" s="1" t="s">
        <v>1</v>
      </c>
      <c r="L42" s="1" t="s">
        <v>1</v>
      </c>
      <c r="M42" s="1" t="s">
        <v>1</v>
      </c>
      <c r="N42" s="1" t="s">
        <v>49</v>
      </c>
      <c r="O42" s="1" t="s">
        <v>51</v>
      </c>
      <c r="P42" s="1" t="s">
        <v>51</v>
      </c>
      <c r="Q42" s="1" t="s">
        <v>54</v>
      </c>
      <c r="R42" s="1" t="s">
        <v>56</v>
      </c>
      <c r="S42" s="1" t="s">
        <v>59</v>
      </c>
      <c r="T42" s="1" t="s">
        <v>61</v>
      </c>
      <c r="U42" s="1" t="s">
        <v>61</v>
      </c>
      <c r="V42" s="1" t="s">
        <v>64</v>
      </c>
      <c r="W42" s="1" t="s">
        <v>66</v>
      </c>
      <c r="X42" s="1" t="s">
        <v>68</v>
      </c>
      <c r="Y42" s="1" t="s">
        <v>110</v>
      </c>
      <c r="Z42" s="1" t="s">
        <v>114</v>
      </c>
      <c r="AA42" s="94" t="s">
        <v>69</v>
      </c>
    </row>
    <row r="43" spans="1:27" ht="18" customHeight="1">
      <c r="A43" s="95"/>
      <c r="B43" s="97"/>
      <c r="C43" s="2" t="s">
        <v>79</v>
      </c>
      <c r="D43" s="2" t="s">
        <v>60</v>
      </c>
      <c r="E43" s="2" t="s">
        <v>109</v>
      </c>
      <c r="F43" s="2" t="s">
        <v>98</v>
      </c>
      <c r="G43" s="2" t="s">
        <v>74</v>
      </c>
      <c r="H43" s="2" t="s">
        <v>43</v>
      </c>
      <c r="I43" s="2" t="s">
        <v>45</v>
      </c>
      <c r="J43" s="1" t="s">
        <v>116</v>
      </c>
      <c r="K43" s="2" t="s">
        <v>75</v>
      </c>
      <c r="L43" s="2" t="s">
        <v>47</v>
      </c>
      <c r="M43" s="2" t="s">
        <v>48</v>
      </c>
      <c r="N43" s="2" t="s">
        <v>50</v>
      </c>
      <c r="O43" s="2" t="s">
        <v>52</v>
      </c>
      <c r="P43" s="2" t="s">
        <v>53</v>
      </c>
      <c r="Q43" s="2" t="s">
        <v>55</v>
      </c>
      <c r="R43" s="2" t="s">
        <v>57</v>
      </c>
      <c r="S43" s="2" t="s">
        <v>60</v>
      </c>
      <c r="T43" s="2" t="s">
        <v>62</v>
      </c>
      <c r="U43" s="2" t="s">
        <v>63</v>
      </c>
      <c r="V43" s="2" t="s">
        <v>65</v>
      </c>
      <c r="W43" s="2" t="s">
        <v>67</v>
      </c>
      <c r="X43" s="2" t="s">
        <v>48</v>
      </c>
      <c r="Y43" s="2" t="s">
        <v>111</v>
      </c>
      <c r="Z43" s="2" t="s">
        <v>115</v>
      </c>
      <c r="AA43" s="95"/>
    </row>
    <row r="44" spans="1:27" ht="18" customHeight="1">
      <c r="A44" s="5"/>
      <c r="B44" s="61"/>
      <c r="C44" s="5"/>
      <c r="D44" s="5" t="s">
        <v>81</v>
      </c>
      <c r="E44" s="5"/>
      <c r="F44" s="5"/>
      <c r="G44" s="5"/>
      <c r="H44" s="5"/>
      <c r="I44" s="5" t="s">
        <v>46</v>
      </c>
      <c r="J44" s="5"/>
      <c r="K44" s="5" t="s">
        <v>76</v>
      </c>
      <c r="L44" s="5"/>
      <c r="M44" s="5"/>
      <c r="N44" s="5"/>
      <c r="O44" s="5"/>
      <c r="P44" s="5"/>
      <c r="Q44" s="5"/>
      <c r="R44" s="5" t="s">
        <v>58</v>
      </c>
      <c r="S44" s="5"/>
      <c r="T44" s="5"/>
      <c r="U44" s="5"/>
      <c r="V44" s="5"/>
      <c r="W44" s="5"/>
      <c r="X44" s="5"/>
      <c r="Y44" s="5"/>
      <c r="Z44" s="5"/>
      <c r="AA44" s="5"/>
    </row>
    <row r="45" spans="1:27" ht="18" customHeight="1">
      <c r="A45" s="10">
        <v>11</v>
      </c>
      <c r="B45" s="63" t="s">
        <v>8</v>
      </c>
      <c r="C45" s="10"/>
      <c r="D45" s="10"/>
      <c r="E45" s="8">
        <v>428.75</v>
      </c>
      <c r="F45" s="8"/>
      <c r="G45" s="8">
        <v>17000</v>
      </c>
      <c r="H45" s="8"/>
      <c r="I45" s="8">
        <v>60.3</v>
      </c>
      <c r="J45" s="8"/>
      <c r="K45" s="8"/>
      <c r="L45" s="8"/>
      <c r="M45" s="8"/>
      <c r="N45" s="8"/>
      <c r="O45" s="8"/>
      <c r="P45" s="8"/>
      <c r="Q45" s="8">
        <v>1000</v>
      </c>
      <c r="R45" s="8"/>
      <c r="S45" s="8"/>
      <c r="T45" s="8">
        <v>2000</v>
      </c>
      <c r="U45" s="8">
        <v>4082.2</v>
      </c>
      <c r="V45" s="8"/>
      <c r="W45" s="8"/>
      <c r="X45" s="8"/>
      <c r="Y45" s="8"/>
      <c r="Z45" s="8"/>
      <c r="AA45" s="7">
        <f>SUM(C45:Z45)</f>
        <v>24571.25</v>
      </c>
    </row>
    <row r="46" spans="1:27" ht="18" customHeight="1">
      <c r="A46" s="10">
        <v>12</v>
      </c>
      <c r="B46" s="63" t="s">
        <v>9</v>
      </c>
      <c r="C46" s="10"/>
      <c r="D46" s="10"/>
      <c r="E46" s="8">
        <v>350</v>
      </c>
      <c r="F46" s="8"/>
      <c r="G46" s="8"/>
      <c r="H46" s="8"/>
      <c r="I46" s="8">
        <v>6</v>
      </c>
      <c r="J46" s="8"/>
      <c r="K46" s="8"/>
      <c r="L46" s="8"/>
      <c r="M46" s="8"/>
      <c r="N46" s="8"/>
      <c r="O46" s="8"/>
      <c r="P46" s="8">
        <v>17788</v>
      </c>
      <c r="Q46" s="8">
        <v>500</v>
      </c>
      <c r="R46" s="8"/>
      <c r="S46" s="8"/>
      <c r="T46" s="8">
        <v>8006</v>
      </c>
      <c r="U46" s="8"/>
      <c r="V46" s="8"/>
      <c r="W46" s="8"/>
      <c r="X46" s="8"/>
      <c r="Y46" s="8"/>
      <c r="Z46" s="8"/>
      <c r="AA46" s="7">
        <f aca="true" t="shared" si="4" ref="AA46:AA71">SUM(C46:Z46)</f>
        <v>26650</v>
      </c>
    </row>
    <row r="47" spans="1:27" ht="18" customHeight="1">
      <c r="A47" s="10">
        <v>13</v>
      </c>
      <c r="B47" s="63" t="s">
        <v>10</v>
      </c>
      <c r="C47" s="10"/>
      <c r="D47" s="69">
        <v>1170000</v>
      </c>
      <c r="E47" s="8">
        <v>39.159</v>
      </c>
      <c r="F47" s="8"/>
      <c r="G47" s="8"/>
      <c r="H47" s="8"/>
      <c r="I47" s="8">
        <v>10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7">
        <f t="shared" si="4"/>
        <v>1170049.159</v>
      </c>
    </row>
    <row r="48" spans="1:27" ht="18" customHeight="1">
      <c r="A48" s="10">
        <v>14</v>
      </c>
      <c r="B48" s="63" t="s">
        <v>11</v>
      </c>
      <c r="C48" s="10"/>
      <c r="D48" s="10"/>
      <c r="E48" s="8">
        <v>17735.689</v>
      </c>
      <c r="F48" s="8">
        <v>25.818</v>
      </c>
      <c r="G48" s="8"/>
      <c r="H48" s="8"/>
      <c r="I48" s="8">
        <v>9.793</v>
      </c>
      <c r="J48" s="8"/>
      <c r="K48" s="8"/>
      <c r="L48" s="8"/>
      <c r="M48" s="8">
        <v>50</v>
      </c>
      <c r="N48" s="8"/>
      <c r="O48" s="8"/>
      <c r="P48" s="8"/>
      <c r="Q48" s="8"/>
      <c r="R48" s="8"/>
      <c r="S48" s="8"/>
      <c r="T48" s="8"/>
      <c r="U48" s="8"/>
      <c r="V48" s="8"/>
      <c r="W48" s="8">
        <v>2.9</v>
      </c>
      <c r="X48" s="8"/>
      <c r="Y48" s="8"/>
      <c r="Z48" s="8"/>
      <c r="AA48" s="7">
        <f t="shared" si="4"/>
        <v>17824.2</v>
      </c>
    </row>
    <row r="49" spans="1:27" ht="18" customHeight="1">
      <c r="A49" s="10">
        <v>15</v>
      </c>
      <c r="B49" s="63" t="s">
        <v>12</v>
      </c>
      <c r="C49" s="10"/>
      <c r="D49" s="10"/>
      <c r="E49" s="8">
        <v>88.34</v>
      </c>
      <c r="F49" s="8"/>
      <c r="G49" s="8"/>
      <c r="H49" s="8"/>
      <c r="I49" s="8">
        <v>7.236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>
        <f t="shared" si="4"/>
        <v>95.57600000000001</v>
      </c>
    </row>
    <row r="50" spans="1:27" ht="18" customHeight="1">
      <c r="A50" s="10">
        <v>16</v>
      </c>
      <c r="B50" s="63" t="s">
        <v>90</v>
      </c>
      <c r="C50" s="10"/>
      <c r="D50" s="10"/>
      <c r="E50" s="12">
        <v>44.725</v>
      </c>
      <c r="F50" s="8"/>
      <c r="G50" s="8"/>
      <c r="H50" s="8"/>
      <c r="I50" s="8">
        <v>1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 t="shared" si="4"/>
        <v>45.725</v>
      </c>
    </row>
    <row r="51" spans="1:27" ht="18" customHeight="1">
      <c r="A51" s="10">
        <v>17</v>
      </c>
      <c r="B51" s="63" t="s">
        <v>13</v>
      </c>
      <c r="C51" s="10"/>
      <c r="D51" s="10"/>
      <c r="E51" s="8">
        <v>17.65</v>
      </c>
      <c r="F51" s="8"/>
      <c r="G51" s="8"/>
      <c r="H51" s="8"/>
      <c r="I51" s="8">
        <v>6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 t="shared" si="4"/>
        <v>23.65</v>
      </c>
    </row>
    <row r="52" spans="1:27" ht="18" customHeight="1">
      <c r="A52" s="10">
        <v>18</v>
      </c>
      <c r="B52" s="63" t="s">
        <v>14</v>
      </c>
      <c r="C52" s="10"/>
      <c r="D52" s="10"/>
      <c r="E52" s="8">
        <v>40</v>
      </c>
      <c r="F52" s="8"/>
      <c r="G52" s="8"/>
      <c r="H52" s="8"/>
      <c r="I52" s="8">
        <v>406</v>
      </c>
      <c r="J52" s="8"/>
      <c r="K52" s="8"/>
      <c r="L52" s="8"/>
      <c r="M52" s="8">
        <v>217.5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7">
        <f t="shared" si="4"/>
        <v>663.5</v>
      </c>
    </row>
    <row r="53" spans="1:27" ht="18" customHeight="1">
      <c r="A53" s="10">
        <v>19</v>
      </c>
      <c r="B53" s="63" t="s">
        <v>15</v>
      </c>
      <c r="C53" s="10"/>
      <c r="D53" s="10"/>
      <c r="E53" s="8">
        <v>0</v>
      </c>
      <c r="F53" s="8"/>
      <c r="G53" s="8"/>
      <c r="H53" s="8"/>
      <c r="I53" s="8">
        <v>34.371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7">
        <f t="shared" si="4"/>
        <v>34.371</v>
      </c>
    </row>
    <row r="54" spans="1:27" ht="18" customHeight="1">
      <c r="A54" s="10">
        <v>20</v>
      </c>
      <c r="B54" s="63" t="s">
        <v>16</v>
      </c>
      <c r="C54" s="10"/>
      <c r="D54" s="10"/>
      <c r="E54" s="8">
        <v>42.275</v>
      </c>
      <c r="F54" s="8"/>
      <c r="G54" s="8"/>
      <c r="H54" s="8"/>
      <c r="I54" s="8">
        <v>5.6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7">
        <f t="shared" si="4"/>
        <v>47.875</v>
      </c>
    </row>
    <row r="55" spans="1:27" ht="18" customHeight="1">
      <c r="A55" s="10">
        <v>21</v>
      </c>
      <c r="B55" s="63" t="s">
        <v>91</v>
      </c>
      <c r="C55" s="10"/>
      <c r="D55" s="10"/>
      <c r="E55" s="8">
        <v>32180</v>
      </c>
      <c r="F55" s="8"/>
      <c r="G55" s="8"/>
      <c r="H55" s="8"/>
      <c r="I55" s="8">
        <v>10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7">
        <f t="shared" si="4"/>
        <v>32190</v>
      </c>
    </row>
    <row r="56" spans="1:27" ht="18" customHeight="1">
      <c r="A56" s="10">
        <v>22</v>
      </c>
      <c r="B56" s="63" t="s">
        <v>17</v>
      </c>
      <c r="C56" s="10"/>
      <c r="D56" s="10"/>
      <c r="E56" s="8">
        <v>15</v>
      </c>
      <c r="F56" s="8"/>
      <c r="G56" s="8"/>
      <c r="H56" s="8"/>
      <c r="I56" s="8"/>
      <c r="J56" s="8"/>
      <c r="K56" s="8"/>
      <c r="L56" s="8"/>
      <c r="M56" s="8">
        <v>40949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7">
        <f t="shared" si="4"/>
        <v>40964</v>
      </c>
    </row>
    <row r="57" spans="1:27" ht="18" customHeight="1">
      <c r="A57" s="10">
        <v>23</v>
      </c>
      <c r="B57" s="63" t="s">
        <v>92</v>
      </c>
      <c r="C57" s="10"/>
      <c r="D57" s="10"/>
      <c r="E57" s="15">
        <v>281.697</v>
      </c>
      <c r="F57" s="8"/>
      <c r="G57" s="8">
        <v>6815.784</v>
      </c>
      <c r="H57" s="8">
        <v>60</v>
      </c>
      <c r="I57" s="8">
        <v>116.045</v>
      </c>
      <c r="J57" s="8"/>
      <c r="K57" s="8"/>
      <c r="L57" s="8">
        <v>15</v>
      </c>
      <c r="M57" s="8"/>
      <c r="N57" s="8"/>
      <c r="O57" s="8"/>
      <c r="P57" s="8"/>
      <c r="Q57" s="8">
        <v>99.165</v>
      </c>
      <c r="R57" s="8"/>
      <c r="S57" s="8"/>
      <c r="T57" s="8">
        <v>348.118</v>
      </c>
      <c r="U57" s="8">
        <v>287.368</v>
      </c>
      <c r="V57" s="8"/>
      <c r="W57" s="8"/>
      <c r="X57" s="8"/>
      <c r="Y57" s="8"/>
      <c r="Z57" s="8"/>
      <c r="AA57" s="7">
        <f t="shared" si="4"/>
        <v>8023.177000000001</v>
      </c>
    </row>
    <row r="58" spans="1:27" ht="18" customHeight="1">
      <c r="A58" s="10">
        <v>24</v>
      </c>
      <c r="B58" s="63" t="s">
        <v>18</v>
      </c>
      <c r="C58" s="10"/>
      <c r="D58" s="10"/>
      <c r="E58" s="8">
        <v>7</v>
      </c>
      <c r="F58" s="8">
        <v>1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>
        <f t="shared" si="4"/>
        <v>8</v>
      </c>
    </row>
    <row r="59" spans="1:27" ht="18" customHeight="1">
      <c r="A59" s="10">
        <v>25</v>
      </c>
      <c r="B59" s="63" t="s">
        <v>25</v>
      </c>
      <c r="C59" s="10"/>
      <c r="D59" s="10"/>
      <c r="E59" s="8">
        <v>110.393</v>
      </c>
      <c r="F59" s="8"/>
      <c r="G59" s="8"/>
      <c r="H59" s="8"/>
      <c r="I59" s="8">
        <v>4.886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>
        <f t="shared" si="4"/>
        <v>115.279</v>
      </c>
    </row>
    <row r="60" spans="1:27" ht="18" customHeight="1">
      <c r="A60" s="10">
        <v>26</v>
      </c>
      <c r="B60" s="63" t="s">
        <v>19</v>
      </c>
      <c r="C60" s="10"/>
      <c r="D60" s="10"/>
      <c r="E60" s="8">
        <v>4</v>
      </c>
      <c r="F60" s="8"/>
      <c r="G60" s="8"/>
      <c r="H60" s="8"/>
      <c r="I60" s="8">
        <v>65</v>
      </c>
      <c r="J60" s="8"/>
      <c r="K60" s="8"/>
      <c r="L60" s="8"/>
      <c r="M60" s="8"/>
      <c r="N60" s="8">
        <v>500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7">
        <f t="shared" si="4"/>
        <v>569</v>
      </c>
    </row>
    <row r="61" spans="1:27" ht="18" customHeight="1">
      <c r="A61" s="16">
        <v>27</v>
      </c>
      <c r="B61" s="64" t="s">
        <v>20</v>
      </c>
      <c r="C61" s="16"/>
      <c r="D61" s="16"/>
      <c r="E61" s="8">
        <v>12.06</v>
      </c>
      <c r="F61" s="8">
        <v>10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7">
        <f t="shared" si="4"/>
        <v>22.060000000000002</v>
      </c>
    </row>
    <row r="62" spans="1:27" ht="18" customHeight="1">
      <c r="A62" s="16">
        <v>28</v>
      </c>
      <c r="B62" s="64" t="s">
        <v>21</v>
      </c>
      <c r="C62" s="16"/>
      <c r="D62" s="16"/>
      <c r="E62" s="8">
        <v>20</v>
      </c>
      <c r="F62" s="8"/>
      <c r="G62" s="8"/>
      <c r="H62" s="8"/>
      <c r="I62" s="8">
        <v>13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7">
        <f t="shared" si="4"/>
        <v>33</v>
      </c>
    </row>
    <row r="63" spans="1:27" ht="18" customHeight="1">
      <c r="A63" s="16">
        <v>29</v>
      </c>
      <c r="B63" s="64" t="s">
        <v>22</v>
      </c>
      <c r="C63" s="16"/>
      <c r="D63" s="16"/>
      <c r="E63" s="8">
        <v>96.731</v>
      </c>
      <c r="F63" s="8">
        <v>3</v>
      </c>
      <c r="G63" s="8"/>
      <c r="H63" s="8"/>
      <c r="I63" s="8">
        <v>30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7">
        <f t="shared" si="4"/>
        <v>129.731</v>
      </c>
    </row>
    <row r="64" spans="1:27" ht="18" customHeight="1">
      <c r="A64" s="16">
        <v>30</v>
      </c>
      <c r="B64" s="64" t="s">
        <v>23</v>
      </c>
      <c r="C64" s="67">
        <v>85000</v>
      </c>
      <c r="D64" s="16"/>
      <c r="E64" s="8">
        <v>8524.5</v>
      </c>
      <c r="F64" s="8">
        <v>14001</v>
      </c>
      <c r="G64" s="8">
        <v>37338</v>
      </c>
      <c r="H64" s="8">
        <v>15229</v>
      </c>
      <c r="I64" s="8">
        <v>8687</v>
      </c>
      <c r="J64" s="8">
        <v>15000</v>
      </c>
      <c r="K64" s="8"/>
      <c r="L64" s="8">
        <v>30858</v>
      </c>
      <c r="M64" s="8">
        <v>52168.5</v>
      </c>
      <c r="N64" s="8">
        <v>50428.835</v>
      </c>
      <c r="O64" s="8">
        <v>10915</v>
      </c>
      <c r="P64" s="8"/>
      <c r="Q64" s="8">
        <v>15346</v>
      </c>
      <c r="R64" s="8">
        <v>14016</v>
      </c>
      <c r="S64" s="8">
        <v>10144</v>
      </c>
      <c r="T64" s="8">
        <v>30401</v>
      </c>
      <c r="U64" s="8">
        <v>10000</v>
      </c>
      <c r="V64" s="8">
        <v>12000</v>
      </c>
      <c r="W64" s="8"/>
      <c r="X64" s="8">
        <v>8144</v>
      </c>
      <c r="Y64" s="8"/>
      <c r="Z64" s="8"/>
      <c r="AA64" s="7">
        <f t="shared" si="4"/>
        <v>428200.835</v>
      </c>
    </row>
    <row r="65" spans="1:27" ht="18" customHeight="1">
      <c r="A65" s="6">
        <v>31</v>
      </c>
      <c r="B65" s="62" t="s">
        <v>31</v>
      </c>
      <c r="C65" s="7">
        <f>SUM(C66:C70)</f>
        <v>0</v>
      </c>
      <c r="D65" s="7">
        <f aca="true" t="shared" si="5" ref="D65:Z65">SUM(D66:D70)</f>
        <v>0</v>
      </c>
      <c r="E65" s="7">
        <f t="shared" si="5"/>
        <v>6647.52</v>
      </c>
      <c r="F65" s="7">
        <f t="shared" si="5"/>
        <v>2</v>
      </c>
      <c r="G65" s="7">
        <f t="shared" si="5"/>
        <v>0</v>
      </c>
      <c r="H65" s="7">
        <f t="shared" si="5"/>
        <v>0</v>
      </c>
      <c r="I65" s="7">
        <f t="shared" si="5"/>
        <v>65</v>
      </c>
      <c r="J65" s="7">
        <f t="shared" si="5"/>
        <v>0</v>
      </c>
      <c r="K65" s="7">
        <f t="shared" si="5"/>
        <v>0</v>
      </c>
      <c r="L65" s="7">
        <f t="shared" si="5"/>
        <v>0</v>
      </c>
      <c r="M65" s="7">
        <f t="shared" si="5"/>
        <v>175700.48400000003</v>
      </c>
      <c r="N65" s="7">
        <f t="shared" si="5"/>
        <v>53.620000000000005</v>
      </c>
      <c r="O65" s="7">
        <f t="shared" si="5"/>
        <v>0</v>
      </c>
      <c r="P65" s="7">
        <f t="shared" si="5"/>
        <v>18.09</v>
      </c>
      <c r="Q65" s="7">
        <f t="shared" si="5"/>
        <v>0</v>
      </c>
      <c r="R65" s="7">
        <f t="shared" si="5"/>
        <v>0</v>
      </c>
      <c r="S65" s="7">
        <f t="shared" si="5"/>
        <v>0</v>
      </c>
      <c r="T65" s="7">
        <f t="shared" si="5"/>
        <v>0</v>
      </c>
      <c r="U65" s="7">
        <f t="shared" si="5"/>
        <v>0</v>
      </c>
      <c r="V65" s="7">
        <f t="shared" si="5"/>
        <v>0</v>
      </c>
      <c r="W65" s="7">
        <f t="shared" si="5"/>
        <v>0</v>
      </c>
      <c r="X65" s="7">
        <f t="shared" si="5"/>
        <v>0</v>
      </c>
      <c r="Y65" s="7">
        <f t="shared" si="5"/>
        <v>0</v>
      </c>
      <c r="Z65" s="7">
        <f t="shared" si="5"/>
        <v>0</v>
      </c>
      <c r="AA65" s="7">
        <f t="shared" si="4"/>
        <v>182486.714</v>
      </c>
    </row>
    <row r="66" spans="1:27" ht="18" customHeight="1">
      <c r="A66" s="101"/>
      <c r="B66" s="64" t="s">
        <v>99</v>
      </c>
      <c r="C66" s="16"/>
      <c r="D66" s="16"/>
      <c r="E66" s="8">
        <v>633.479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7">
        <f t="shared" si="4"/>
        <v>633.479</v>
      </c>
    </row>
    <row r="67" spans="1:27" ht="18" customHeight="1">
      <c r="A67" s="102"/>
      <c r="B67" s="70" t="s">
        <v>100</v>
      </c>
      <c r="C67" s="16"/>
      <c r="D67" s="16"/>
      <c r="E67" s="8">
        <v>753.621</v>
      </c>
      <c r="F67" s="8">
        <v>2</v>
      </c>
      <c r="G67" s="8"/>
      <c r="H67" s="8"/>
      <c r="I67" s="8">
        <v>65</v>
      </c>
      <c r="J67" s="8"/>
      <c r="K67" s="8"/>
      <c r="L67" s="8"/>
      <c r="M67" s="8">
        <v>174510.034</v>
      </c>
      <c r="N67" s="8">
        <v>38.545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7">
        <f t="shared" si="4"/>
        <v>175369.20000000004</v>
      </c>
    </row>
    <row r="68" spans="1:27" ht="18" customHeight="1">
      <c r="A68" s="102"/>
      <c r="B68" s="64" t="s">
        <v>95</v>
      </c>
      <c r="C68" s="16"/>
      <c r="D68" s="16"/>
      <c r="E68" s="8">
        <v>176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7">
        <f t="shared" si="4"/>
        <v>176</v>
      </c>
    </row>
    <row r="69" spans="1:27" ht="18" customHeight="1">
      <c r="A69" s="102"/>
      <c r="B69" s="64" t="s">
        <v>87</v>
      </c>
      <c r="C69" s="16"/>
      <c r="D69" s="16"/>
      <c r="E69" s="12">
        <v>5075.375</v>
      </c>
      <c r="F69" s="8"/>
      <c r="G69" s="8"/>
      <c r="H69" s="8"/>
      <c r="I69" s="8"/>
      <c r="J69" s="8"/>
      <c r="K69" s="8"/>
      <c r="L69" s="8"/>
      <c r="M69" s="8">
        <v>1190.45</v>
      </c>
      <c r="N69" s="8">
        <v>15.075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7">
        <f t="shared" si="4"/>
        <v>6280.9</v>
      </c>
    </row>
    <row r="70" spans="1:27" ht="18" customHeight="1">
      <c r="A70" s="103"/>
      <c r="B70" s="64" t="s">
        <v>93</v>
      </c>
      <c r="C70" s="16"/>
      <c r="D70" s="16"/>
      <c r="E70" s="8">
        <v>9.045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>
        <v>18.09</v>
      </c>
      <c r="Q70" s="8"/>
      <c r="R70" s="8"/>
      <c r="S70" s="8"/>
      <c r="T70" s="8"/>
      <c r="U70" s="8"/>
      <c r="V70" s="8"/>
      <c r="W70" s="8"/>
      <c r="X70" s="8"/>
      <c r="Y70" s="8"/>
      <c r="Z70" s="8"/>
      <c r="AA70" s="7">
        <f t="shared" si="4"/>
        <v>27.134999999999998</v>
      </c>
    </row>
    <row r="71" spans="1:27" ht="18" customHeight="1">
      <c r="A71" s="10">
        <v>32</v>
      </c>
      <c r="B71" s="64" t="s">
        <v>94</v>
      </c>
      <c r="C71" s="16"/>
      <c r="D71" s="16"/>
      <c r="E71" s="8">
        <v>102</v>
      </c>
      <c r="F71" s="8"/>
      <c r="G71" s="8"/>
      <c r="H71" s="8"/>
      <c r="I71" s="8">
        <v>203.5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7">
        <f t="shared" si="4"/>
        <v>305.5</v>
      </c>
    </row>
    <row r="72" spans="1:28" ht="18" customHeight="1">
      <c r="A72" s="104" t="s">
        <v>96</v>
      </c>
      <c r="B72" s="105"/>
      <c r="C72" s="17">
        <f>C7+C13+C14+C30+C31+C34+C35+C36+C37+C38+C45+C46+C47+C48+C49+C50+C51+C52+C53+C54+C55+C56+C57+C58+C59+C60+C61+C62+C63+C64+C65+C71</f>
        <v>585000</v>
      </c>
      <c r="D72" s="17">
        <f aca="true" t="shared" si="6" ref="D72:AA72">D7+D13+D14+D30+D31+D34+D35+D36+D37+D38+D45+D46+D47+D48+D49+D50+D51+D52+D53+D54+D55+D56+D57+D58+D59+D60+D61+D62+D63+D64+D65+D71</f>
        <v>1483700</v>
      </c>
      <c r="E72" s="18">
        <f t="shared" si="6"/>
        <v>74262.135</v>
      </c>
      <c r="F72" s="18">
        <f t="shared" si="6"/>
        <v>20297.088</v>
      </c>
      <c r="G72" s="18">
        <f t="shared" si="6"/>
        <v>71048.049</v>
      </c>
      <c r="H72" s="18">
        <f t="shared" si="6"/>
        <v>16269</v>
      </c>
      <c r="I72" s="18">
        <f t="shared" si="6"/>
        <v>10741.912</v>
      </c>
      <c r="J72" s="18">
        <f t="shared" si="6"/>
        <v>15000</v>
      </c>
      <c r="K72" s="18">
        <f t="shared" si="6"/>
        <v>2802515.625</v>
      </c>
      <c r="L72" s="18">
        <f t="shared" si="6"/>
        <v>152480.827</v>
      </c>
      <c r="M72" s="18">
        <f t="shared" si="6"/>
        <v>379189.248</v>
      </c>
      <c r="N72" s="18">
        <f t="shared" si="6"/>
        <v>51145.725</v>
      </c>
      <c r="O72" s="18">
        <f t="shared" si="6"/>
        <v>11131.13</v>
      </c>
      <c r="P72" s="18">
        <f t="shared" si="6"/>
        <v>464098.906</v>
      </c>
      <c r="Q72" s="18">
        <f t="shared" si="6"/>
        <v>16946.165</v>
      </c>
      <c r="R72" s="18">
        <f t="shared" si="6"/>
        <v>15245</v>
      </c>
      <c r="S72" s="18">
        <f t="shared" si="6"/>
        <v>10200.03</v>
      </c>
      <c r="T72" s="18">
        <f t="shared" si="6"/>
        <v>40760.118</v>
      </c>
      <c r="U72" s="18">
        <f t="shared" si="6"/>
        <v>14370.568</v>
      </c>
      <c r="V72" s="18">
        <f t="shared" si="6"/>
        <v>12018.09</v>
      </c>
      <c r="W72" s="18">
        <f t="shared" si="6"/>
        <v>3620.9</v>
      </c>
      <c r="X72" s="18">
        <f t="shared" si="6"/>
        <v>8219</v>
      </c>
      <c r="Y72" s="18">
        <f t="shared" si="6"/>
        <v>6200</v>
      </c>
      <c r="Z72" s="18">
        <f t="shared" si="6"/>
        <v>15579.897</v>
      </c>
      <c r="AA72" s="18">
        <f t="shared" si="6"/>
        <v>6280039.413</v>
      </c>
      <c r="AB72" s="19"/>
    </row>
    <row r="73" spans="1:26" ht="18" customHeight="1">
      <c r="A73" s="20"/>
      <c r="B73" s="65"/>
      <c r="C73" s="68"/>
      <c r="D73" s="68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5" ht="18" customHeight="1">
      <c r="AA75" s="22"/>
    </row>
    <row r="81" ht="18" customHeight="1">
      <c r="AA81" s="23"/>
    </row>
  </sheetData>
  <sheetProtection password="CC66" sheet="1" objects="1" scenarios="1"/>
  <mergeCells count="17">
    <mergeCell ref="A72:B72"/>
    <mergeCell ref="A42:A43"/>
    <mergeCell ref="B42:B43"/>
    <mergeCell ref="A66:A70"/>
    <mergeCell ref="AA42:AA43"/>
    <mergeCell ref="A15:A23"/>
    <mergeCell ref="A32:A33"/>
    <mergeCell ref="A41:AA41"/>
    <mergeCell ref="A39:AA39"/>
    <mergeCell ref="A40:P40"/>
    <mergeCell ref="A4:A5"/>
    <mergeCell ref="B4:B5"/>
    <mergeCell ref="AA4:AA5"/>
    <mergeCell ref="A1:B1"/>
    <mergeCell ref="P3:AA3"/>
    <mergeCell ref="A2:AA2"/>
    <mergeCell ref="A8:A12"/>
  </mergeCells>
  <printOptions/>
  <pageMargins left="0.29" right="0.16" top="0.18" bottom="0.15" header="0.17" footer="0.15"/>
  <pageSetup horizontalDpi="600" verticalDpi="600" orientation="landscape" paperSize="9" scale="66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rightToLeft="1" tabSelected="1" zoomScalePageLayoutView="0" workbookViewId="0" topLeftCell="A43">
      <selection activeCell="B63" sqref="B63"/>
    </sheetView>
  </sheetViews>
  <sheetFormatPr defaultColWidth="9.140625" defaultRowHeight="15.75" customHeight="1"/>
  <cols>
    <col min="1" max="1" width="4.7109375" style="26" customWidth="1"/>
    <col min="2" max="2" width="61.421875" style="25" customWidth="1"/>
    <col min="3" max="3" width="3.00390625" style="25" customWidth="1"/>
    <col min="4" max="4" width="23.00390625" style="25" customWidth="1"/>
    <col min="5" max="5" width="24.140625" style="25" customWidth="1"/>
    <col min="6" max="6" width="9.140625" style="25" customWidth="1"/>
    <col min="7" max="7" width="12.00390625" style="25" customWidth="1"/>
    <col min="8" max="16384" width="9.140625" style="25" customWidth="1"/>
  </cols>
  <sheetData>
    <row r="1" spans="1:5" ht="24" customHeight="1">
      <c r="A1" s="113" t="s">
        <v>108</v>
      </c>
      <c r="B1" s="113"/>
      <c r="C1" s="113"/>
      <c r="D1" s="113"/>
      <c r="E1" s="113"/>
    </row>
    <row r="2" ht="12.75" customHeight="1"/>
    <row r="3" spans="1:5" ht="13.5" customHeight="1">
      <c r="A3" s="114" t="s">
        <v>0</v>
      </c>
      <c r="B3" s="116" t="s">
        <v>103</v>
      </c>
      <c r="C3" s="28"/>
      <c r="D3" s="29" t="s">
        <v>41</v>
      </c>
      <c r="E3" s="27" t="s">
        <v>41</v>
      </c>
    </row>
    <row r="4" spans="1:5" ht="15.75" customHeight="1">
      <c r="A4" s="115"/>
      <c r="B4" s="117"/>
      <c r="C4" s="31"/>
      <c r="D4" s="32" t="s">
        <v>102</v>
      </c>
      <c r="E4" s="30" t="s">
        <v>98</v>
      </c>
    </row>
    <row r="5" spans="1:5" ht="15.75" customHeight="1">
      <c r="A5" s="37">
        <v>1</v>
      </c>
      <c r="B5" s="38" t="s">
        <v>29</v>
      </c>
      <c r="C5" s="39"/>
      <c r="D5" s="40">
        <f>SUM(D6:D10)</f>
        <v>1244.97</v>
      </c>
      <c r="E5" s="41">
        <f>SUM(E6:E10)</f>
        <v>20</v>
      </c>
    </row>
    <row r="6" spans="1:5" ht="15.75" customHeight="1">
      <c r="A6" s="110"/>
      <c r="B6" s="42" t="s">
        <v>34</v>
      </c>
      <c r="C6" s="43"/>
      <c r="D6" s="44">
        <v>750</v>
      </c>
      <c r="E6" s="45"/>
    </row>
    <row r="7" spans="1:5" ht="15.75" customHeight="1">
      <c r="A7" s="111"/>
      <c r="B7" s="42" t="s">
        <v>77</v>
      </c>
      <c r="C7" s="43"/>
      <c r="D7" s="44"/>
      <c r="E7" s="45"/>
    </row>
    <row r="8" spans="1:5" ht="15.75" customHeight="1">
      <c r="A8" s="111"/>
      <c r="B8" s="42" t="s">
        <v>88</v>
      </c>
      <c r="C8" s="43"/>
      <c r="D8" s="44">
        <v>146</v>
      </c>
      <c r="E8" s="45"/>
    </row>
    <row r="9" spans="1:5" ht="15.75" customHeight="1">
      <c r="A9" s="111"/>
      <c r="B9" s="42" t="s">
        <v>40</v>
      </c>
      <c r="C9" s="43"/>
      <c r="D9" s="44">
        <v>318.97</v>
      </c>
      <c r="E9" s="45"/>
    </row>
    <row r="10" spans="1:5" ht="15.75" customHeight="1">
      <c r="A10" s="112"/>
      <c r="B10" s="42" t="s">
        <v>37</v>
      </c>
      <c r="C10" s="43"/>
      <c r="D10" s="44">
        <v>30</v>
      </c>
      <c r="E10" s="45">
        <v>20</v>
      </c>
    </row>
    <row r="11" spans="1:5" ht="15.75" customHeight="1">
      <c r="A11" s="47">
        <v>2</v>
      </c>
      <c r="B11" s="42" t="s">
        <v>2</v>
      </c>
      <c r="C11" s="43"/>
      <c r="D11" s="44">
        <v>241.2</v>
      </c>
      <c r="E11" s="45"/>
    </row>
    <row r="12" spans="1:5" ht="15.75" customHeight="1">
      <c r="A12" s="37">
        <v>3</v>
      </c>
      <c r="B12" s="38" t="s">
        <v>30</v>
      </c>
      <c r="C12" s="39"/>
      <c r="D12" s="40">
        <f>SUM(D13:D27)</f>
        <v>3926.5890000000004</v>
      </c>
      <c r="E12" s="41">
        <f>SUM(E13:E27)</f>
        <v>345.075</v>
      </c>
    </row>
    <row r="13" spans="1:5" ht="15.75" customHeight="1">
      <c r="A13" s="110"/>
      <c r="B13" s="42" t="s">
        <v>26</v>
      </c>
      <c r="C13" s="43"/>
      <c r="D13" s="44">
        <v>400</v>
      </c>
      <c r="E13" s="45">
        <v>250</v>
      </c>
    </row>
    <row r="14" spans="1:5" ht="15.75" customHeight="1">
      <c r="A14" s="111"/>
      <c r="B14" s="42" t="s">
        <v>33</v>
      </c>
      <c r="C14" s="43"/>
      <c r="D14" s="44">
        <v>1881.5</v>
      </c>
      <c r="E14" s="45"/>
    </row>
    <row r="15" spans="1:5" ht="15.75" customHeight="1">
      <c r="A15" s="111"/>
      <c r="B15" s="42" t="s">
        <v>35</v>
      </c>
      <c r="C15" s="43"/>
      <c r="D15" s="44">
        <v>60.3</v>
      </c>
      <c r="E15" s="45">
        <v>15.075</v>
      </c>
    </row>
    <row r="16" spans="1:5" ht="15.75" customHeight="1">
      <c r="A16" s="111"/>
      <c r="B16" s="42" t="s">
        <v>71</v>
      </c>
      <c r="C16" s="43"/>
      <c r="D16" s="44">
        <v>5</v>
      </c>
      <c r="E16" s="45"/>
    </row>
    <row r="17" spans="1:5" ht="15.75" customHeight="1">
      <c r="A17" s="111"/>
      <c r="B17" s="42" t="s">
        <v>36</v>
      </c>
      <c r="C17" s="43"/>
      <c r="D17" s="44"/>
      <c r="E17" s="45"/>
    </row>
    <row r="18" spans="1:5" ht="15.75" customHeight="1">
      <c r="A18" s="111"/>
      <c r="B18" s="42" t="s">
        <v>82</v>
      </c>
      <c r="C18" s="43"/>
      <c r="D18" s="44">
        <v>4.824</v>
      </c>
      <c r="E18" s="45"/>
    </row>
    <row r="19" spans="1:5" ht="15.75" customHeight="1">
      <c r="A19" s="111"/>
      <c r="B19" s="42" t="s">
        <v>38</v>
      </c>
      <c r="C19" s="43"/>
      <c r="D19" s="44">
        <v>50</v>
      </c>
      <c r="E19" s="45"/>
    </row>
    <row r="20" spans="1:5" ht="15.75" customHeight="1">
      <c r="A20" s="111"/>
      <c r="B20" s="42" t="s">
        <v>82</v>
      </c>
      <c r="C20" s="43"/>
      <c r="D20" s="44">
        <v>6.03</v>
      </c>
      <c r="E20" s="45"/>
    </row>
    <row r="21" spans="1:5" ht="15.75" customHeight="1">
      <c r="A21" s="111"/>
      <c r="B21" s="42" t="s">
        <v>83</v>
      </c>
      <c r="C21" s="43"/>
      <c r="D21" s="44">
        <v>12.06</v>
      </c>
      <c r="E21" s="45"/>
    </row>
    <row r="22" spans="1:6" ht="15.75" customHeight="1">
      <c r="A22" s="46"/>
      <c r="B22" s="42" t="s">
        <v>82</v>
      </c>
      <c r="C22" s="43"/>
      <c r="D22" s="44">
        <v>5</v>
      </c>
      <c r="E22" s="45"/>
      <c r="F22" s="48"/>
    </row>
    <row r="23" spans="1:6" ht="15.75" customHeight="1">
      <c r="A23" s="46"/>
      <c r="B23" s="42" t="s">
        <v>84</v>
      </c>
      <c r="C23" s="43"/>
      <c r="D23" s="44">
        <v>160.2</v>
      </c>
      <c r="E23" s="45">
        <v>80</v>
      </c>
      <c r="F23" s="48"/>
    </row>
    <row r="24" spans="1:6" ht="15.75" customHeight="1">
      <c r="A24" s="46"/>
      <c r="B24" s="42" t="s">
        <v>85</v>
      </c>
      <c r="C24" s="43"/>
      <c r="D24" s="44">
        <v>75.375</v>
      </c>
      <c r="E24" s="45"/>
      <c r="F24" s="48"/>
    </row>
    <row r="25" spans="1:5" ht="15.75" customHeight="1">
      <c r="A25" s="46"/>
      <c r="B25" s="42" t="s">
        <v>86</v>
      </c>
      <c r="C25" s="43"/>
      <c r="D25" s="44">
        <v>1206</v>
      </c>
      <c r="E25" s="45"/>
    </row>
    <row r="26" spans="1:5" ht="15.75" customHeight="1">
      <c r="A26" s="46"/>
      <c r="B26" s="42" t="s">
        <v>39</v>
      </c>
      <c r="C26" s="43"/>
      <c r="D26" s="44">
        <v>30.15</v>
      </c>
      <c r="E26" s="45"/>
    </row>
    <row r="27" spans="1:5" ht="15.75" customHeight="1">
      <c r="A27" s="46"/>
      <c r="B27" s="42" t="s">
        <v>72</v>
      </c>
      <c r="C27" s="43"/>
      <c r="D27" s="44">
        <v>30.15</v>
      </c>
      <c r="E27" s="45"/>
    </row>
    <row r="28" spans="1:5" ht="15.75" customHeight="1">
      <c r="A28" s="47">
        <v>4</v>
      </c>
      <c r="B28" s="42" t="s">
        <v>3</v>
      </c>
      <c r="C28" s="43"/>
      <c r="D28" s="44"/>
      <c r="E28" s="45"/>
    </row>
    <row r="29" spans="1:5" ht="15.75" customHeight="1">
      <c r="A29" s="37">
        <v>5</v>
      </c>
      <c r="B29" s="38" t="s">
        <v>32</v>
      </c>
      <c r="C29" s="39"/>
      <c r="D29" s="40">
        <f>SUM(D30:D31)</f>
        <v>560.06</v>
      </c>
      <c r="E29" s="41">
        <f>SUM(E30:E31)</f>
        <v>34.12</v>
      </c>
    </row>
    <row r="30" spans="1:5" ht="15.75" customHeight="1">
      <c r="A30" s="110"/>
      <c r="B30" s="42" t="s">
        <v>27</v>
      </c>
      <c r="C30" s="43"/>
      <c r="D30" s="49">
        <v>560.06</v>
      </c>
      <c r="E30" s="50">
        <v>34.12</v>
      </c>
    </row>
    <row r="31" spans="1:5" ht="15.75" customHeight="1">
      <c r="A31" s="112"/>
      <c r="B31" s="42" t="s">
        <v>28</v>
      </c>
      <c r="C31" s="43"/>
      <c r="D31" s="44"/>
      <c r="E31" s="45"/>
    </row>
    <row r="32" spans="1:5" ht="15.75" customHeight="1">
      <c r="A32" s="47">
        <v>6</v>
      </c>
      <c r="B32" s="42" t="s">
        <v>4</v>
      </c>
      <c r="C32" s="43"/>
      <c r="D32" s="44">
        <v>2699.173</v>
      </c>
      <c r="E32" s="45">
        <v>3200</v>
      </c>
    </row>
    <row r="33" spans="1:5" ht="15.75" customHeight="1">
      <c r="A33" s="47">
        <v>7</v>
      </c>
      <c r="B33" s="42" t="s">
        <v>89</v>
      </c>
      <c r="C33" s="43"/>
      <c r="D33" s="44">
        <v>227.69</v>
      </c>
      <c r="E33" s="45">
        <v>15.075</v>
      </c>
    </row>
    <row r="34" spans="1:5" ht="15.75" customHeight="1">
      <c r="A34" s="47">
        <v>8</v>
      </c>
      <c r="B34" s="42" t="s">
        <v>5</v>
      </c>
      <c r="C34" s="43"/>
      <c r="D34" s="44">
        <v>904.5</v>
      </c>
      <c r="E34" s="45"/>
    </row>
    <row r="35" spans="1:5" ht="15.75" customHeight="1">
      <c r="A35" s="47">
        <v>9</v>
      </c>
      <c r="B35" s="42" t="s">
        <v>6</v>
      </c>
      <c r="C35" s="43"/>
      <c r="D35" s="44">
        <v>200</v>
      </c>
      <c r="E35" s="45">
        <v>2640</v>
      </c>
    </row>
    <row r="36" spans="1:5" ht="15.75" customHeight="1">
      <c r="A36" s="47">
        <v>10</v>
      </c>
      <c r="B36" s="42" t="s">
        <v>7</v>
      </c>
      <c r="C36" s="43"/>
      <c r="D36" s="49">
        <v>21.425</v>
      </c>
      <c r="E36" s="45"/>
    </row>
    <row r="37" spans="1:5" ht="15.75" customHeight="1">
      <c r="A37" s="118"/>
      <c r="B37" s="118"/>
      <c r="C37" s="118"/>
      <c r="D37" s="118"/>
      <c r="E37" s="118"/>
    </row>
    <row r="38" spans="1:5" ht="15.75" customHeight="1">
      <c r="A38" s="114" t="s">
        <v>0</v>
      </c>
      <c r="B38" s="116" t="s">
        <v>70</v>
      </c>
      <c r="C38" s="28"/>
      <c r="D38" s="29" t="s">
        <v>41</v>
      </c>
      <c r="E38" s="27" t="s">
        <v>41</v>
      </c>
    </row>
    <row r="39" spans="1:5" ht="15.75" customHeight="1">
      <c r="A39" s="115"/>
      <c r="B39" s="117"/>
      <c r="C39" s="31"/>
      <c r="D39" s="32"/>
      <c r="E39" s="30" t="s">
        <v>98</v>
      </c>
    </row>
    <row r="40" spans="1:5" ht="15.75" customHeight="1">
      <c r="A40" s="33"/>
      <c r="B40" s="34"/>
      <c r="C40" s="35"/>
      <c r="D40" s="36"/>
      <c r="E40" s="33"/>
    </row>
    <row r="41" spans="1:5" ht="15.75" customHeight="1">
      <c r="A41" s="47">
        <v>11</v>
      </c>
      <c r="B41" s="42" t="s">
        <v>8</v>
      </c>
      <c r="C41" s="43"/>
      <c r="D41" s="44">
        <v>857.5</v>
      </c>
      <c r="E41" s="45"/>
    </row>
    <row r="42" spans="1:5" ht="15.75" customHeight="1">
      <c r="A42" s="47">
        <v>12</v>
      </c>
      <c r="B42" s="42" t="s">
        <v>9</v>
      </c>
      <c r="C42" s="43"/>
      <c r="D42" s="44">
        <v>700</v>
      </c>
      <c r="E42" s="45"/>
    </row>
    <row r="43" spans="1:5" ht="15.75" customHeight="1">
      <c r="A43" s="47">
        <v>13</v>
      </c>
      <c r="B43" s="42" t="s">
        <v>10</v>
      </c>
      <c r="C43" s="43"/>
      <c r="D43" s="44">
        <v>78.315</v>
      </c>
      <c r="E43" s="45"/>
    </row>
    <row r="44" spans="1:5" ht="15.75" customHeight="1">
      <c r="A44" s="47">
        <v>14</v>
      </c>
      <c r="B44" s="42" t="s">
        <v>11</v>
      </c>
      <c r="C44" s="43"/>
      <c r="D44" s="44">
        <v>17735.689</v>
      </c>
      <c r="E44" s="45">
        <v>25.818</v>
      </c>
    </row>
    <row r="45" spans="1:5" ht="15.75" customHeight="1">
      <c r="A45" s="47">
        <v>15</v>
      </c>
      <c r="B45" s="42" t="s">
        <v>12</v>
      </c>
      <c r="C45" s="43"/>
      <c r="D45" s="44">
        <v>176.679</v>
      </c>
      <c r="E45" s="45"/>
    </row>
    <row r="46" spans="1:5" ht="15.75" customHeight="1">
      <c r="A46" s="47">
        <v>16</v>
      </c>
      <c r="B46" s="42" t="s">
        <v>90</v>
      </c>
      <c r="C46" s="43"/>
      <c r="D46" s="49">
        <v>89.45</v>
      </c>
      <c r="E46" s="45"/>
    </row>
    <row r="47" spans="1:5" ht="15.75" customHeight="1">
      <c r="A47" s="47">
        <v>17</v>
      </c>
      <c r="B47" s="42" t="s">
        <v>13</v>
      </c>
      <c r="C47" s="43"/>
      <c r="D47" s="44">
        <v>35.3</v>
      </c>
      <c r="E47" s="45"/>
    </row>
    <row r="48" spans="1:5" ht="15.75" customHeight="1">
      <c r="A48" s="47">
        <v>18</v>
      </c>
      <c r="B48" s="42" t="s">
        <v>14</v>
      </c>
      <c r="C48" s="43"/>
      <c r="D48" s="44">
        <v>169</v>
      </c>
      <c r="E48" s="45"/>
    </row>
    <row r="49" spans="1:5" ht="15.75" customHeight="1">
      <c r="A49" s="47">
        <v>19</v>
      </c>
      <c r="B49" s="42" t="s">
        <v>15</v>
      </c>
      <c r="C49" s="43"/>
      <c r="D49" s="44"/>
      <c r="E49" s="45"/>
    </row>
    <row r="50" spans="1:5" ht="15.75" customHeight="1">
      <c r="A50" s="47">
        <v>20</v>
      </c>
      <c r="B50" s="42" t="s">
        <v>16</v>
      </c>
      <c r="C50" s="43"/>
      <c r="D50" s="44">
        <v>84.549</v>
      </c>
      <c r="E50" s="45"/>
    </row>
    <row r="51" spans="1:5" ht="15.75" customHeight="1">
      <c r="A51" s="47">
        <v>21</v>
      </c>
      <c r="B51" s="42" t="s">
        <v>91</v>
      </c>
      <c r="C51" s="43"/>
      <c r="D51" s="44">
        <v>32180</v>
      </c>
      <c r="E51" s="45"/>
    </row>
    <row r="52" spans="1:5" ht="15.75" customHeight="1">
      <c r="A52" s="47">
        <v>22</v>
      </c>
      <c r="B52" s="42" t="s">
        <v>17</v>
      </c>
      <c r="C52" s="43"/>
      <c r="D52" s="44">
        <v>30</v>
      </c>
      <c r="E52" s="45"/>
    </row>
    <row r="53" spans="1:5" ht="15.75" customHeight="1">
      <c r="A53" s="47">
        <v>23</v>
      </c>
      <c r="B53" s="42" t="s">
        <v>92</v>
      </c>
      <c r="C53" s="43"/>
      <c r="D53" s="51">
        <v>563.393</v>
      </c>
      <c r="E53" s="45"/>
    </row>
    <row r="54" spans="1:5" ht="15.75" customHeight="1">
      <c r="A54" s="47">
        <v>24</v>
      </c>
      <c r="B54" s="42" t="s">
        <v>18</v>
      </c>
      <c r="C54" s="43"/>
      <c r="D54" s="44">
        <v>14</v>
      </c>
      <c r="E54" s="45">
        <v>1</v>
      </c>
    </row>
    <row r="55" spans="1:5" ht="15.75" customHeight="1">
      <c r="A55" s="47">
        <v>25</v>
      </c>
      <c r="B55" s="42" t="s">
        <v>25</v>
      </c>
      <c r="C55" s="43"/>
      <c r="D55" s="44">
        <v>220.726</v>
      </c>
      <c r="E55" s="45"/>
    </row>
    <row r="56" spans="1:5" ht="15.75" customHeight="1">
      <c r="A56" s="47">
        <v>26</v>
      </c>
      <c r="B56" s="42" t="s">
        <v>19</v>
      </c>
      <c r="C56" s="43"/>
      <c r="D56" s="44">
        <v>8</v>
      </c>
      <c r="E56" s="45"/>
    </row>
    <row r="57" spans="1:5" ht="15.75" customHeight="1">
      <c r="A57" s="52">
        <v>27</v>
      </c>
      <c r="B57" s="53" t="s">
        <v>20</v>
      </c>
      <c r="C57" s="54"/>
      <c r="D57" s="44">
        <v>24.12</v>
      </c>
      <c r="E57" s="45">
        <v>10</v>
      </c>
    </row>
    <row r="58" spans="1:5" ht="15.75" customHeight="1">
      <c r="A58" s="52">
        <v>28</v>
      </c>
      <c r="B58" s="53" t="s">
        <v>21</v>
      </c>
      <c r="C58" s="54"/>
      <c r="D58" s="44">
        <v>40</v>
      </c>
      <c r="E58" s="45"/>
    </row>
    <row r="59" spans="1:5" ht="15.75" customHeight="1">
      <c r="A59" s="52">
        <v>29</v>
      </c>
      <c r="B59" s="53" t="s">
        <v>22</v>
      </c>
      <c r="C59" s="54"/>
      <c r="D59" s="44">
        <v>193.462</v>
      </c>
      <c r="E59" s="45">
        <v>3</v>
      </c>
    </row>
    <row r="60" spans="1:5" ht="15.75" customHeight="1">
      <c r="A60" s="52">
        <v>30</v>
      </c>
      <c r="B60" s="53" t="s">
        <v>23</v>
      </c>
      <c r="C60" s="54"/>
      <c r="D60" s="44">
        <v>43600</v>
      </c>
      <c r="E60" s="45">
        <v>34001</v>
      </c>
    </row>
    <row r="61" spans="1:5" ht="15.75" customHeight="1">
      <c r="A61" s="37">
        <v>31</v>
      </c>
      <c r="B61" s="38" t="s">
        <v>31</v>
      </c>
      <c r="C61" s="39"/>
      <c r="D61" s="40">
        <f>SUM(D62:D66)</f>
        <v>1731.9399999999998</v>
      </c>
      <c r="E61" s="41">
        <f>SUM(E62:E66)</f>
        <v>2</v>
      </c>
    </row>
    <row r="62" spans="1:5" ht="15.75" customHeight="1">
      <c r="A62" s="110"/>
      <c r="B62" s="53" t="s">
        <v>99</v>
      </c>
      <c r="C62" s="54"/>
      <c r="D62" s="44">
        <v>633.479</v>
      </c>
      <c r="E62" s="45"/>
    </row>
    <row r="63" spans="1:5" ht="15.75" customHeight="1">
      <c r="A63" s="111"/>
      <c r="B63" s="53" t="s">
        <v>100</v>
      </c>
      <c r="C63" s="54"/>
      <c r="D63" s="44">
        <v>753.621</v>
      </c>
      <c r="E63" s="45">
        <v>2</v>
      </c>
    </row>
    <row r="64" spans="1:5" ht="15.75" customHeight="1">
      <c r="A64" s="111"/>
      <c r="B64" s="53" t="s">
        <v>95</v>
      </c>
      <c r="C64" s="54"/>
      <c r="D64" s="44">
        <v>176</v>
      </c>
      <c r="E64" s="45"/>
    </row>
    <row r="65" spans="1:5" ht="15.75" customHeight="1">
      <c r="A65" s="111"/>
      <c r="B65" s="53" t="s">
        <v>87</v>
      </c>
      <c r="C65" s="54"/>
      <c r="D65" s="49">
        <v>150.75</v>
      </c>
      <c r="E65" s="45"/>
    </row>
    <row r="66" spans="1:5" ht="15.75" customHeight="1">
      <c r="A66" s="112"/>
      <c r="B66" s="53" t="s">
        <v>93</v>
      </c>
      <c r="C66" s="54"/>
      <c r="D66" s="44">
        <v>18.09</v>
      </c>
      <c r="E66" s="45"/>
    </row>
    <row r="67" spans="1:5" ht="15.75" customHeight="1">
      <c r="A67" s="47">
        <v>32</v>
      </c>
      <c r="B67" s="53" t="s">
        <v>94</v>
      </c>
      <c r="C67" s="54"/>
      <c r="D67" s="44">
        <v>204</v>
      </c>
      <c r="E67" s="45"/>
    </row>
    <row r="68" spans="1:6" ht="15.75" customHeight="1">
      <c r="A68" s="108" t="s">
        <v>96</v>
      </c>
      <c r="B68" s="109"/>
      <c r="C68" s="55"/>
      <c r="D68" s="56">
        <f>D5+D11+D12+D28+D29+D32+D33+D34+D35+D36+D41+D42+D43+D44+D45+D46+D47+D48+D49+D50+D51+D52+D53+D54+D55+D56+D57+D58+D59+D60+D61+D67</f>
        <v>108761.73</v>
      </c>
      <c r="E68" s="56">
        <f>E5+E11+E12+E28+E29+E32+E33+E34+E35+E36+E41+E42+E43+E44+E45+E46+E47+E48+E49+E50+E51+E52+E53+E54+E55+E56+E57+E58+E59+E60+E61+E67</f>
        <v>40297.088</v>
      </c>
      <c r="F68" s="48"/>
    </row>
    <row r="69" spans="1:5" ht="15.75" customHeight="1">
      <c r="A69" s="108" t="s">
        <v>104</v>
      </c>
      <c r="B69" s="109"/>
      <c r="C69" s="55" t="s">
        <v>105</v>
      </c>
      <c r="D69" s="57">
        <v>17221.2</v>
      </c>
      <c r="E69" s="58">
        <v>20148.542</v>
      </c>
    </row>
    <row r="70" spans="1:5" ht="15.75" customHeight="1">
      <c r="A70" s="108" t="s">
        <v>106</v>
      </c>
      <c r="B70" s="109"/>
      <c r="C70" s="55"/>
      <c r="D70" s="40">
        <f>D68-D69</f>
        <v>91540.53</v>
      </c>
      <c r="E70" s="40">
        <f>E68-E69</f>
        <v>20148.546000000002</v>
      </c>
    </row>
    <row r="71" spans="1:5" ht="15.75" customHeight="1">
      <c r="A71" s="108" t="s">
        <v>107</v>
      </c>
      <c r="B71" s="109"/>
      <c r="C71" s="55"/>
      <c r="D71" s="59">
        <f>D70/2</f>
        <v>45770.265</v>
      </c>
      <c r="E71" s="59"/>
    </row>
  </sheetData>
  <sheetProtection password="CC66" sheet="1"/>
  <mergeCells count="14">
    <mergeCell ref="A6:A10"/>
    <mergeCell ref="A13:A21"/>
    <mergeCell ref="A30:A31"/>
    <mergeCell ref="A37:E37"/>
    <mergeCell ref="A71:B71"/>
    <mergeCell ref="A62:A66"/>
    <mergeCell ref="A68:B68"/>
    <mergeCell ref="A69:B69"/>
    <mergeCell ref="A70:B70"/>
    <mergeCell ref="A1:E1"/>
    <mergeCell ref="A3:A4"/>
    <mergeCell ref="B3:B4"/>
    <mergeCell ref="A38:A39"/>
    <mergeCell ref="B38:B39"/>
  </mergeCells>
  <printOptions/>
  <pageMargins left="0.36" right="0.4" top="0.22" bottom="0.28" header="0.21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AZEM JAMAL</dc:creator>
  <cp:keywords/>
  <dc:description/>
  <cp:lastModifiedBy>AHMAD</cp:lastModifiedBy>
  <cp:lastPrinted>2009-11-17T07:16:16Z</cp:lastPrinted>
  <dcterms:created xsi:type="dcterms:W3CDTF">2006-10-16T06:26:38Z</dcterms:created>
  <dcterms:modified xsi:type="dcterms:W3CDTF">2010-06-02T05:54:47Z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VMCDCHTSR4DK-1797567310-691</vt:lpwstr>
  </property>
  <property fmtid="{D5CDD505-2E9C-101B-9397-08002B2CF9AE}" pid="4" name="_dlc_DocIdItemGu">
    <vt:lpwstr>cfd9d346-eb66-4cc8-a8f4-065e8759b8df</vt:lpwstr>
  </property>
  <property fmtid="{D5CDD505-2E9C-101B-9397-08002B2CF9AE}" pid="5" name="_dlc_DocIdU">
    <vt:lpwstr>http://cms-mof/_layouts/DocIdRedir.aspx?ID=VMCDCHTSR4DK-1797567310-691, VMCDCHTSR4DK-1797567310-691</vt:lpwstr>
  </property>
</Properties>
</file>