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tabRatio="735" activeTab="4"/>
  </bookViews>
  <sheets>
    <sheet name="مصدق 2009" sheetId="1" r:id="rId1"/>
    <sheet name="المنقح2009" sheetId="2" r:id="rId2"/>
    <sheet name=" مقترح 2010" sheetId="3" r:id="rId3"/>
    <sheet name="المتفق 2010" sheetId="4" r:id="rId4"/>
    <sheet name="فعلي 2008" sheetId="5" r:id="rId5"/>
  </sheets>
  <definedNames/>
  <calcPr fullCalcOnLoad="1"/>
</workbook>
</file>

<file path=xl/sharedStrings.xml><?xml version="1.0" encoding="utf-8"?>
<sst xmlns="http://schemas.openxmlformats.org/spreadsheetml/2006/main" count="536" uniqueCount="99">
  <si>
    <t>ت</t>
  </si>
  <si>
    <t>تعويضات</t>
  </si>
  <si>
    <t>الموظفين</t>
  </si>
  <si>
    <t>السلع</t>
  </si>
  <si>
    <t>والخدمات</t>
  </si>
  <si>
    <t>الفوائد</t>
  </si>
  <si>
    <t>الاعانات</t>
  </si>
  <si>
    <t>المنح</t>
  </si>
  <si>
    <t>منافع</t>
  </si>
  <si>
    <t>اجتماعية</t>
  </si>
  <si>
    <t>المصروفات</t>
  </si>
  <si>
    <t>الاخرى</t>
  </si>
  <si>
    <t>الموجودات</t>
  </si>
  <si>
    <t>غير المالية</t>
  </si>
  <si>
    <t>المجموع عدا</t>
  </si>
  <si>
    <t>الرواتب</t>
  </si>
  <si>
    <t>التقاعدية</t>
  </si>
  <si>
    <t>مجموع النفقات</t>
  </si>
  <si>
    <t>التشغيلية</t>
  </si>
  <si>
    <t>المشاريع واعادة</t>
  </si>
  <si>
    <t>الاعمار</t>
  </si>
  <si>
    <t>اجمالي الموازنة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</si>
  <si>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</si>
  <si>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</si>
  <si>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</si>
  <si>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</si>
  <si>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</si>
  <si>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</si>
  <si>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</si>
  <si>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</si>
  <si>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</si>
  <si>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</si>
  <si>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</si>
  <si>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</si>
  <si>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</si>
  <si>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</si>
  <si>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</si>
  <si>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</si>
  <si>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</si>
  <si>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</si>
  <si>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</si>
  <si>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</si>
  <si>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</si>
  <si>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</si>
  <si>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</si>
  <si>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</si>
  <si>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</si>
  <si>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</si>
  <si>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المجمــــــــــوع العـــــــــــــــــــام</t>
  </si>
  <si>
    <t>( مليون دينار )</t>
  </si>
  <si>
    <t>البلديات والاشغال العامة</t>
  </si>
  <si>
    <t>تعويضات الموظفين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</si>
  <si>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</si>
  <si>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</si>
  <si>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</si>
  <si>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</si>
  <si>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أ- المجالس المحلية في المحافظات</t>
  </si>
  <si>
    <t>ب- الادارات العامة والمحلية في المحافظات</t>
  </si>
  <si>
    <t xml:space="preserve">  الوزارة               الحسابات الرئيسية</t>
  </si>
  <si>
    <t>ج - هيئة دعاوي حل نزاعات الملكية العقارية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</si>
  <si>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</si>
  <si>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</si>
  <si>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</si>
  <si>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</si>
  <si>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</si>
  <si>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</si>
  <si>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ب- الهيئة الوطنية للمسائلة والعدالة</t>
  </si>
  <si>
    <t>ج- مجلس الامن الوطني</t>
  </si>
  <si>
    <t>د - الهيئة العراقية للسيطرة على المصادر المشعة</t>
  </si>
  <si>
    <t>هـ- ديوان الوقف الشيعي</t>
  </si>
  <si>
    <t>و- هيئة النزاهة العامة</t>
  </si>
  <si>
    <t>ج- هيئات الاستثمار في المحافظات</t>
  </si>
  <si>
    <t>د- المفوضية العليا المستقلة للانتخابات</t>
  </si>
  <si>
    <t>هــ- المحكمة الجنائية العراقية</t>
  </si>
  <si>
    <t>تقديرات الموازنــــة الاتحاديــــــة لجمهوريــــــة العـــــراق المقترحة لسنـــــــــة / 2010</t>
  </si>
  <si>
    <t>تقديرات الموازنــــة الاتحاديــــــة لجمهوريــــــة العـــــراق المتفق عليها لسنـــــــــة / 2010</t>
  </si>
  <si>
    <t>تقديرات الموازنــــة الاتحاديــــــة لجمهوريــــــة العـــــراق المنقحـــــــــة لسنـــــــــة / 2009</t>
  </si>
  <si>
    <t>تخصيصــــات الموازنــــة الاتحاديــــــة لجمهوريــــــة العـــــراق المصدقة لسنـــــــــة / 2009</t>
  </si>
  <si>
    <t>جدول رقم -5-</t>
  </si>
  <si>
    <t>دـ- ديوان الرقابة المالية</t>
  </si>
  <si>
    <t>ه- هيئة النزاهة العامة</t>
  </si>
  <si>
    <t>و- ديوان الوقف السني</t>
  </si>
  <si>
    <t>ط- مديرية نزع السلاح ودمج المليشيات</t>
  </si>
  <si>
    <t>ز- ديوان المسيحيين والطوائف الاخرى</t>
  </si>
  <si>
    <t>ح- مكتب القائد العام للقوات المسلحة</t>
  </si>
  <si>
    <t>ي- جهاز المخابرات الوطني العراقي</t>
  </si>
  <si>
    <t>ك- مديرية نزع السلاح ودمج المليشيات</t>
  </si>
  <si>
    <t>ل- الهيئة الوطنية للأستثمار</t>
  </si>
  <si>
    <t>ط- جهاز المخابرات الوطني العراقي</t>
  </si>
  <si>
    <t>ل الهيئة الوطنية للأستثمار</t>
  </si>
  <si>
    <t>د- ديوان الرقابة المالية</t>
  </si>
  <si>
    <t>جدول رقم -4-</t>
  </si>
  <si>
    <t>جدول رقم-6-</t>
  </si>
  <si>
    <t>جدول رقم-3-</t>
  </si>
  <si>
    <t xml:space="preserve"> </t>
  </si>
  <si>
    <t>جدول رقم -7-</t>
  </si>
  <si>
    <t>المصـــــاريــف الفعليـــــــة الأولية للموازنـــــة الاتحاديــــة لجمهوريــــــة العــــــراق لسنـــــــــة / 2008</t>
  </si>
  <si>
    <t>ن- الهيئة الوطنية للأستثمار</t>
  </si>
  <si>
    <t>هـ- المحكمة الجنائية العراقية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</si>
</sst>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lei&quot;;\-#,##0\ &quot;lei&quot;"/>
    <numFmt numFmtId="187" formatCode="#,##0\ &quot;lei&quot;;[Red]\-#,##0\ &quot;lei&quot;"/>
    <numFmt numFmtId="188" formatCode="#,##0.00\ &quot;lei&quot;;\-#,##0.00\ &quot;lei&quot;"/>
    <numFmt numFmtId="189" formatCode="#,##0.00\ &quot;lei&quot;;[Red]\-#,##0.00\ &quot;lei&quot;"/>
    <numFmt numFmtId="190" formatCode="_-* #,##0\ &quot;lei&quot;_-;\-* #,##0\ &quot;lei&quot;_-;_-* &quot;-&quot;\ &quot;lei&quot;_-;_-@_-"/>
    <numFmt numFmtId="191" formatCode="_-* #,##0\ _l_e_i_-;\-* #,##0\ _l_e_i_-;_-* &quot;-&quot;\ _l_e_i_-;_-@_-"/>
    <numFmt numFmtId="192" formatCode="_-* #,##0.00\ &quot;lei&quot;_-;\-* #,##0.00\ &quot;lei&quot;_-;_-* &quot;-&quot;??\ &quot;lei&quot;_-;_-@_-"/>
    <numFmt numFmtId="193" formatCode="_-* #,##0.00\ _l_e_i_-;\-* #,##0.00\ _l_e_i_-;_-* &quot;-&quot;??\ _l_e_i_-;_-@_-"/>
    <numFmt numFmtId="194" formatCode="0.000"/>
    <numFmt numFmtId="195" formatCode="0.0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  <numFmt numFmtId="200" formatCode="&quot;د.ع.&quot;\ #,##0.000_-"/>
    <numFmt numFmtId="201" formatCode="#,##0.000"/>
    <numFmt numFmtId="202" formatCode="0.000;[Red]0.000"/>
    <numFmt numFmtId="203" formatCode="0.00000000000000000000000000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right" readingOrder="2"/>
    </xf>
    <xf numFmtId="194" fontId="5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94" fontId="5" fillId="33" borderId="10" xfId="0" applyNumberFormat="1" applyFont="1" applyFill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19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readingOrder="2"/>
    </xf>
    <xf numFmtId="0" fontId="8" fillId="0" borderId="0" xfId="0" applyFont="1" applyAlignment="1">
      <alignment horizontal="left"/>
    </xf>
    <xf numFmtId="194" fontId="0" fillId="0" borderId="10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/>
    </xf>
    <xf numFmtId="194" fontId="12" fillId="0" borderId="10" xfId="0" applyNumberFormat="1" applyFont="1" applyBorder="1" applyAlignment="1">
      <alignment horizontal="center"/>
    </xf>
    <xf numFmtId="194" fontId="8" fillId="0" borderId="10" xfId="0" applyNumberFormat="1" applyFont="1" applyBorder="1" applyAlignment="1">
      <alignment horizontal="center"/>
    </xf>
    <xf numFmtId="194" fontId="11" fillId="33" borderId="10" xfId="0" applyNumberFormat="1" applyFont="1" applyFill="1" applyBorder="1" applyAlignment="1">
      <alignment horizontal="center"/>
    </xf>
    <xf numFmtId="194" fontId="8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4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 readingOrder="2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94" fontId="5" fillId="0" borderId="15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3" fillId="0" borderId="0" xfId="0" applyFont="1" applyBorder="1" applyAlignment="1">
      <alignment horizontal="left" readingOrder="2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34" borderId="0" xfId="0" applyFont="1" applyFill="1" applyBorder="1" applyAlignment="1">
      <alignment horizontal="left"/>
    </xf>
    <xf numFmtId="0" fontId="13" fillId="0" borderId="15" xfId="0" applyFont="1" applyBorder="1" applyAlignment="1">
      <alignment horizontal="left" readingOrder="2"/>
    </xf>
    <xf numFmtId="0" fontId="9" fillId="34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94" fontId="5" fillId="33" borderId="14" xfId="0" applyNumberFormat="1" applyFont="1" applyFill="1" applyBorder="1" applyAlignment="1">
      <alignment horizontal="center"/>
    </xf>
    <xf numFmtId="194" fontId="5" fillId="33" borderId="1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94" fontId="4" fillId="0" borderId="14" xfId="0" applyNumberFormat="1" applyFont="1" applyBorder="1" applyAlignment="1">
      <alignment horizontal="center"/>
    </xf>
    <xf numFmtId="194" fontId="4" fillId="0" borderId="16" xfId="0" applyNumberFormat="1" applyFont="1" applyBorder="1" applyAlignment="1">
      <alignment horizontal="center"/>
    </xf>
    <xf numFmtId="194" fontId="5" fillId="0" borderId="14" xfId="0" applyNumberFormat="1" applyFont="1" applyBorder="1" applyAlignment="1">
      <alignment horizontal="center"/>
    </xf>
    <xf numFmtId="194" fontId="5" fillId="0" borderId="16" xfId="0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rightToLeft="1" zoomScale="75" zoomScaleNormal="75" zoomScaleSheetLayoutView="100" zoomScalePageLayoutView="0" workbookViewId="0" topLeftCell="A30">
      <selection activeCell="A34" sqref="A34:O34"/>
    </sheetView>
  </sheetViews>
  <sheetFormatPr defaultColWidth="9.140625" defaultRowHeight="18" customHeight="1"/>
  <cols>
    <col min="1" max="1" width="2.7109375" style="1" customWidth="1"/>
    <col min="2" max="2" width="28.00390625" style="2" customWidth="1"/>
    <col min="3" max="3" width="14.140625" style="2" customWidth="1"/>
    <col min="4" max="4" width="13.140625" style="2" customWidth="1"/>
    <col min="5" max="5" width="12.57421875" style="2" customWidth="1"/>
    <col min="6" max="6" width="14.140625" style="2" customWidth="1"/>
    <col min="7" max="7" width="12.57421875" style="2" customWidth="1"/>
    <col min="8" max="8" width="13.28125" style="2" customWidth="1"/>
    <col min="9" max="9" width="12.57421875" style="2" customWidth="1"/>
    <col min="10" max="10" width="13.140625" style="2" customWidth="1"/>
    <col min="11" max="11" width="13.8515625" style="2" customWidth="1"/>
    <col min="12" max="12" width="14.140625" style="2" customWidth="1"/>
    <col min="13" max="13" width="14.28125" style="2" customWidth="1"/>
    <col min="14" max="14" width="13.57421875" style="2" customWidth="1"/>
    <col min="15" max="15" width="13.8515625" style="2" customWidth="1"/>
    <col min="16" max="16384" width="9.140625" style="2" customWidth="1"/>
  </cols>
  <sheetData>
    <row r="1" spans="1:2" ht="15" customHeight="1">
      <c r="A1" s="55"/>
      <c r="B1" s="55"/>
    </row>
    <row r="2" spans="1:15" ht="18" customHeight="1">
      <c r="A2" s="59" t="s">
        <v>92</v>
      </c>
      <c r="B2" s="59"/>
      <c r="C2" s="60" t="s">
        <v>77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5"/>
    </row>
    <row r="3" spans="14:15" ht="18" customHeight="1">
      <c r="N3" s="61" t="s">
        <v>49</v>
      </c>
      <c r="O3" s="61"/>
    </row>
    <row r="4" spans="1:15" ht="18" customHeight="1">
      <c r="A4" s="53" t="s">
        <v>0</v>
      </c>
      <c r="B4" s="62" t="s">
        <v>58</v>
      </c>
      <c r="C4" s="12" t="s">
        <v>1</v>
      </c>
      <c r="D4" s="12" t="s">
        <v>3</v>
      </c>
      <c r="E4" s="53" t="s">
        <v>5</v>
      </c>
      <c r="F4" s="53" t="s">
        <v>6</v>
      </c>
      <c r="G4" s="53" t="s">
        <v>7</v>
      </c>
      <c r="H4" s="12" t="s">
        <v>8</v>
      </c>
      <c r="I4" s="12" t="s">
        <v>10</v>
      </c>
      <c r="J4" s="12" t="s">
        <v>12</v>
      </c>
      <c r="K4" s="12" t="s">
        <v>15</v>
      </c>
      <c r="L4" s="12" t="s">
        <v>14</v>
      </c>
      <c r="M4" s="12" t="s">
        <v>17</v>
      </c>
      <c r="N4" s="12" t="s">
        <v>19</v>
      </c>
      <c r="O4" s="53" t="s">
        <v>21</v>
      </c>
    </row>
    <row r="5" spans="1:15" ht="18" customHeight="1">
      <c r="A5" s="54"/>
      <c r="B5" s="63"/>
      <c r="C5" s="13" t="s">
        <v>2</v>
      </c>
      <c r="D5" s="13" t="s">
        <v>4</v>
      </c>
      <c r="E5" s="54"/>
      <c r="F5" s="54"/>
      <c r="G5" s="54"/>
      <c r="H5" s="13" t="s">
        <v>9</v>
      </c>
      <c r="I5" s="13" t="s">
        <v>11</v>
      </c>
      <c r="J5" s="13" t="s">
        <v>13</v>
      </c>
      <c r="K5" s="13" t="s">
        <v>16</v>
      </c>
      <c r="L5" s="13" t="s">
        <v>51</v>
      </c>
      <c r="M5" s="13" t="s">
        <v>18</v>
      </c>
      <c r="N5" s="13" t="s">
        <v>20</v>
      </c>
      <c r="O5" s="54"/>
    </row>
    <row r="6" spans="1:15" ht="18" customHeight="1">
      <c r="A6" s="5">
        <v>1</v>
      </c>
      <c r="B6" s="6" t="s">
        <v>60</v>
      </c>
      <c r="C6" s="16">
        <f aca="true" t="shared" si="0" ref="C6:K6">SUM(C7:C11)</f>
        <v>158838.017</v>
      </c>
      <c r="D6" s="16">
        <f t="shared" si="0"/>
        <v>163253.78600000002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3446</v>
      </c>
      <c r="I6" s="16">
        <f t="shared" si="0"/>
        <v>184092.585</v>
      </c>
      <c r="J6" s="16">
        <f t="shared" si="0"/>
        <v>15465.172</v>
      </c>
      <c r="K6" s="16">
        <f t="shared" si="0"/>
        <v>0</v>
      </c>
      <c r="L6" s="16">
        <f aca="true" t="shared" si="1" ref="L6:L33">D6+E6+F6+G6+H6+I6+J6+K6</f>
        <v>366257.54300000006</v>
      </c>
      <c r="M6" s="16">
        <f aca="true" t="shared" si="2" ref="M6:M33">C6+D6+E6+F6+G6+H6+I6+J6+K6</f>
        <v>525095.56</v>
      </c>
      <c r="N6" s="16">
        <f>SUM(N7:N11)</f>
        <v>6800</v>
      </c>
      <c r="O6" s="16">
        <f aca="true" t="shared" si="3" ref="O6:O33">M6+N6</f>
        <v>531895.56</v>
      </c>
    </row>
    <row r="7" spans="1:15" ht="18" customHeight="1">
      <c r="A7" s="44"/>
      <c r="B7" s="7" t="s">
        <v>65</v>
      </c>
      <c r="C7" s="17">
        <v>69150</v>
      </c>
      <c r="D7" s="17">
        <v>118120</v>
      </c>
      <c r="E7" s="17"/>
      <c r="F7" s="17"/>
      <c r="G7" s="17"/>
      <c r="H7" s="17">
        <v>3446</v>
      </c>
      <c r="I7" s="17">
        <v>2835</v>
      </c>
      <c r="J7" s="17">
        <v>8964</v>
      </c>
      <c r="K7" s="17"/>
      <c r="L7" s="16">
        <f t="shared" si="1"/>
        <v>133365</v>
      </c>
      <c r="M7" s="16">
        <f t="shared" si="2"/>
        <v>202515</v>
      </c>
      <c r="N7" s="17"/>
      <c r="O7" s="16">
        <f t="shared" si="3"/>
        <v>202515</v>
      </c>
    </row>
    <row r="8" spans="1:15" ht="18" customHeight="1">
      <c r="A8" s="45"/>
      <c r="B8" s="7" t="s">
        <v>66</v>
      </c>
      <c r="C8" s="17">
        <v>12948.76</v>
      </c>
      <c r="D8" s="17">
        <v>995.553</v>
      </c>
      <c r="E8" s="17"/>
      <c r="F8" s="17"/>
      <c r="G8" s="17"/>
      <c r="H8" s="17"/>
      <c r="I8" s="17"/>
      <c r="J8" s="17">
        <v>400.392</v>
      </c>
      <c r="K8" s="17"/>
      <c r="L8" s="16">
        <f t="shared" si="1"/>
        <v>1395.945</v>
      </c>
      <c r="M8" s="16">
        <f t="shared" si="2"/>
        <v>14344.705</v>
      </c>
      <c r="N8" s="17"/>
      <c r="O8" s="16">
        <f t="shared" si="3"/>
        <v>14344.705</v>
      </c>
    </row>
    <row r="9" spans="1:15" ht="18" customHeight="1">
      <c r="A9" s="45"/>
      <c r="B9" s="7" t="s">
        <v>59</v>
      </c>
      <c r="C9" s="17">
        <v>16354.355</v>
      </c>
      <c r="D9" s="17">
        <v>3452.047</v>
      </c>
      <c r="E9" s="17"/>
      <c r="F9" s="17"/>
      <c r="G9" s="17"/>
      <c r="H9" s="17"/>
      <c r="I9" s="17">
        <v>181046.03</v>
      </c>
      <c r="J9" s="17">
        <v>824.325</v>
      </c>
      <c r="K9" s="17"/>
      <c r="L9" s="16">
        <f t="shared" si="1"/>
        <v>185322.402</v>
      </c>
      <c r="M9" s="16">
        <f t="shared" si="2"/>
        <v>201676.757</v>
      </c>
      <c r="N9" s="17"/>
      <c r="O9" s="16">
        <f t="shared" si="3"/>
        <v>201676.757</v>
      </c>
    </row>
    <row r="10" spans="1:15" ht="18" customHeight="1">
      <c r="A10" s="45"/>
      <c r="B10" s="7" t="s">
        <v>79</v>
      </c>
      <c r="C10" s="17">
        <v>42788.388</v>
      </c>
      <c r="D10" s="17">
        <v>32473.326</v>
      </c>
      <c r="E10" s="17"/>
      <c r="F10" s="17"/>
      <c r="G10" s="17"/>
      <c r="H10" s="17"/>
      <c r="I10" s="17">
        <v>151.255</v>
      </c>
      <c r="J10" s="17">
        <v>4115.68</v>
      </c>
      <c r="K10" s="17"/>
      <c r="L10" s="16">
        <f t="shared" si="1"/>
        <v>36740.261</v>
      </c>
      <c r="M10" s="16">
        <f t="shared" si="2"/>
        <v>79528.649</v>
      </c>
      <c r="N10" s="17">
        <v>3400</v>
      </c>
      <c r="O10" s="16">
        <f t="shared" si="3"/>
        <v>82928.649</v>
      </c>
    </row>
    <row r="11" spans="1:15" ht="18" customHeight="1">
      <c r="A11" s="46"/>
      <c r="B11" s="7" t="s">
        <v>80</v>
      </c>
      <c r="C11" s="17">
        <v>17596.514</v>
      </c>
      <c r="D11" s="17">
        <v>8212.86</v>
      </c>
      <c r="E11" s="17"/>
      <c r="F11" s="17"/>
      <c r="G11" s="17"/>
      <c r="H11" s="17"/>
      <c r="I11" s="17">
        <v>60.3</v>
      </c>
      <c r="J11" s="17">
        <v>1160.775</v>
      </c>
      <c r="K11" s="17"/>
      <c r="L11" s="16">
        <f t="shared" si="1"/>
        <v>9433.935</v>
      </c>
      <c r="M11" s="16">
        <f t="shared" si="2"/>
        <v>27030.449</v>
      </c>
      <c r="N11" s="17">
        <v>3400</v>
      </c>
      <c r="O11" s="16">
        <f t="shared" si="3"/>
        <v>30430.449</v>
      </c>
    </row>
    <row r="12" spans="1:15" ht="18" customHeight="1">
      <c r="A12" s="9">
        <v>2</v>
      </c>
      <c r="B12" s="7" t="s">
        <v>22</v>
      </c>
      <c r="C12" s="17">
        <v>49216</v>
      </c>
      <c r="D12" s="17">
        <v>25423.636</v>
      </c>
      <c r="E12" s="17"/>
      <c r="F12" s="17"/>
      <c r="G12" s="17"/>
      <c r="H12" s="17">
        <v>20049.75</v>
      </c>
      <c r="I12" s="17">
        <v>301.5</v>
      </c>
      <c r="J12" s="17">
        <v>3520.364</v>
      </c>
      <c r="K12" s="17"/>
      <c r="L12" s="16">
        <f t="shared" si="1"/>
        <v>49295.25</v>
      </c>
      <c r="M12" s="16">
        <f t="shared" si="2"/>
        <v>98511.25</v>
      </c>
      <c r="N12" s="17"/>
      <c r="O12" s="16">
        <f t="shared" si="3"/>
        <v>98511.25</v>
      </c>
    </row>
    <row r="13" spans="1:15" ht="18" customHeight="1">
      <c r="A13" s="5">
        <v>3</v>
      </c>
      <c r="B13" s="6" t="s">
        <v>61</v>
      </c>
      <c r="C13" s="16">
        <f aca="true" t="shared" si="4" ref="C13:K13">SUM(C14:C24)</f>
        <v>595355.5449999999</v>
      </c>
      <c r="D13" s="16">
        <f t="shared" si="4"/>
        <v>224170.089</v>
      </c>
      <c r="E13" s="16">
        <f t="shared" si="4"/>
        <v>0</v>
      </c>
      <c r="F13" s="16">
        <f t="shared" si="4"/>
        <v>0</v>
      </c>
      <c r="G13" s="16">
        <f t="shared" si="4"/>
        <v>361.8</v>
      </c>
      <c r="H13" s="16">
        <f t="shared" si="4"/>
        <v>15430.35</v>
      </c>
      <c r="I13" s="16">
        <f t="shared" si="4"/>
        <v>279685.24299999996</v>
      </c>
      <c r="J13" s="16">
        <f t="shared" si="4"/>
        <v>34064.388</v>
      </c>
      <c r="K13" s="16">
        <f t="shared" si="4"/>
        <v>0</v>
      </c>
      <c r="L13" s="16">
        <f t="shared" si="1"/>
        <v>553711.87</v>
      </c>
      <c r="M13" s="16">
        <f t="shared" si="2"/>
        <v>1149067.415</v>
      </c>
      <c r="N13" s="16">
        <f>SUM(N14:N24)</f>
        <v>246991.9</v>
      </c>
      <c r="O13" s="16">
        <f t="shared" si="3"/>
        <v>1396059.315</v>
      </c>
    </row>
    <row r="14" spans="1:15" ht="18" customHeight="1">
      <c r="A14" s="44"/>
      <c r="B14" s="7" t="s">
        <v>53</v>
      </c>
      <c r="C14" s="17">
        <v>62149.176</v>
      </c>
      <c r="D14" s="17">
        <v>26486.379</v>
      </c>
      <c r="E14" s="17"/>
      <c r="F14" s="17"/>
      <c r="G14" s="17"/>
      <c r="H14" s="17">
        <v>4800</v>
      </c>
      <c r="I14" s="17">
        <v>700</v>
      </c>
      <c r="J14" s="17">
        <v>2030.66</v>
      </c>
      <c r="K14" s="17"/>
      <c r="L14" s="16">
        <f t="shared" si="1"/>
        <v>34017.039000000004</v>
      </c>
      <c r="M14" s="16">
        <f t="shared" si="2"/>
        <v>96166.215</v>
      </c>
      <c r="N14" s="17">
        <v>42500</v>
      </c>
      <c r="O14" s="16">
        <f t="shared" si="3"/>
        <v>138666.215</v>
      </c>
    </row>
    <row r="15" spans="1:15" ht="18" customHeight="1">
      <c r="A15" s="45"/>
      <c r="B15" s="7" t="s">
        <v>64</v>
      </c>
      <c r="C15" s="17">
        <v>108670</v>
      </c>
      <c r="D15" s="17">
        <v>20931.15</v>
      </c>
      <c r="E15" s="17"/>
      <c r="F15" s="17"/>
      <c r="G15" s="17"/>
      <c r="H15" s="17">
        <v>8550</v>
      </c>
      <c r="I15" s="17">
        <v>174716.756</v>
      </c>
      <c r="J15" s="17">
        <v>1291.4</v>
      </c>
      <c r="K15" s="17"/>
      <c r="L15" s="16">
        <f t="shared" si="1"/>
        <v>205489.30599999998</v>
      </c>
      <c r="M15" s="16">
        <f t="shared" si="2"/>
        <v>314159.306</v>
      </c>
      <c r="N15" s="17">
        <v>70191.9</v>
      </c>
      <c r="O15" s="16">
        <f t="shared" si="3"/>
        <v>384351.206</v>
      </c>
    </row>
    <row r="16" spans="1:15" ht="18" customHeight="1">
      <c r="A16" s="45"/>
      <c r="B16" s="7" t="s">
        <v>67</v>
      </c>
      <c r="C16" s="24">
        <v>10244.84</v>
      </c>
      <c r="D16" s="17">
        <v>1977.538</v>
      </c>
      <c r="E16" s="17"/>
      <c r="F16" s="17"/>
      <c r="G16" s="17"/>
      <c r="H16" s="17"/>
      <c r="I16" s="17">
        <v>75.375</v>
      </c>
      <c r="J16" s="17">
        <v>547.524</v>
      </c>
      <c r="K16" s="17"/>
      <c r="L16" s="16">
        <f t="shared" si="1"/>
        <v>2600.437</v>
      </c>
      <c r="M16" s="16">
        <f t="shared" si="2"/>
        <v>12845.277</v>
      </c>
      <c r="N16" s="17">
        <v>8500</v>
      </c>
      <c r="O16" s="16">
        <f t="shared" si="3"/>
        <v>21345.277000000002</v>
      </c>
    </row>
    <row r="17" spans="1:15" ht="18" customHeight="1">
      <c r="A17" s="45"/>
      <c r="B17" s="7" t="s">
        <v>68</v>
      </c>
      <c r="C17" s="17">
        <v>1157.08</v>
      </c>
      <c r="D17" s="17">
        <v>560.576</v>
      </c>
      <c r="E17" s="17"/>
      <c r="F17" s="17"/>
      <c r="G17" s="17"/>
      <c r="H17" s="17"/>
      <c r="I17" s="17">
        <v>6.03</v>
      </c>
      <c r="J17" s="17">
        <v>55.087</v>
      </c>
      <c r="K17" s="17"/>
      <c r="L17" s="16">
        <f t="shared" si="1"/>
        <v>621.693</v>
      </c>
      <c r="M17" s="16">
        <f t="shared" si="2"/>
        <v>1778.773</v>
      </c>
      <c r="N17" s="17">
        <v>1700</v>
      </c>
      <c r="O17" s="16">
        <f t="shared" si="3"/>
        <v>3478.773</v>
      </c>
    </row>
    <row r="18" spans="1:15" ht="18" customHeight="1">
      <c r="A18" s="45"/>
      <c r="B18" s="7" t="s">
        <v>69</v>
      </c>
      <c r="C18" s="17">
        <v>40876.554</v>
      </c>
      <c r="D18" s="17">
        <v>55914.84</v>
      </c>
      <c r="E18" s="17"/>
      <c r="F18" s="17"/>
      <c r="G18" s="17">
        <v>361.8</v>
      </c>
      <c r="H18" s="17">
        <v>452.25</v>
      </c>
      <c r="I18" s="17">
        <v>90693.964</v>
      </c>
      <c r="J18" s="17">
        <v>2576.712</v>
      </c>
      <c r="K18" s="17"/>
      <c r="L18" s="16">
        <f t="shared" si="1"/>
        <v>149999.566</v>
      </c>
      <c r="M18" s="16">
        <f t="shared" si="2"/>
        <v>190876.12</v>
      </c>
      <c r="N18" s="17">
        <v>21250</v>
      </c>
      <c r="O18" s="16">
        <f t="shared" si="3"/>
        <v>212126.12</v>
      </c>
    </row>
    <row r="19" spans="1:15" ht="18" customHeight="1">
      <c r="A19" s="45"/>
      <c r="B19" s="7" t="s">
        <v>81</v>
      </c>
      <c r="C19" s="17">
        <v>82957.244</v>
      </c>
      <c r="D19" s="17">
        <v>45291.873</v>
      </c>
      <c r="E19" s="17"/>
      <c r="F19" s="17"/>
      <c r="G19" s="17"/>
      <c r="H19" s="17">
        <v>1507.5</v>
      </c>
      <c r="I19" s="17">
        <v>581.895</v>
      </c>
      <c r="J19" s="17">
        <v>3948.444</v>
      </c>
      <c r="K19" s="17"/>
      <c r="L19" s="16">
        <f t="shared" si="1"/>
        <v>51329.712</v>
      </c>
      <c r="M19" s="16">
        <f t="shared" si="2"/>
        <v>134286.956</v>
      </c>
      <c r="N19" s="17">
        <v>42500</v>
      </c>
      <c r="O19" s="16">
        <f t="shared" si="3"/>
        <v>176786.956</v>
      </c>
    </row>
    <row r="20" spans="1:15" ht="18" customHeight="1">
      <c r="A20" s="45"/>
      <c r="B20" s="7" t="s">
        <v>83</v>
      </c>
      <c r="C20" s="17">
        <v>1909.343</v>
      </c>
      <c r="D20" s="17">
        <v>1466.834</v>
      </c>
      <c r="E20" s="17"/>
      <c r="F20" s="17"/>
      <c r="G20" s="17"/>
      <c r="H20" s="17">
        <v>120.6</v>
      </c>
      <c r="I20" s="17">
        <v>98.98</v>
      </c>
      <c r="J20" s="17">
        <v>662.874</v>
      </c>
      <c r="K20" s="17"/>
      <c r="L20" s="16">
        <f t="shared" si="1"/>
        <v>2349.288</v>
      </c>
      <c r="M20" s="16">
        <f t="shared" si="2"/>
        <v>4258.631</v>
      </c>
      <c r="N20" s="17">
        <v>17000</v>
      </c>
      <c r="O20" s="16">
        <f t="shared" si="3"/>
        <v>21258.631</v>
      </c>
    </row>
    <row r="21" spans="1:15" ht="18" customHeight="1">
      <c r="A21" s="8"/>
      <c r="B21" s="7" t="s">
        <v>84</v>
      </c>
      <c r="C21" s="17">
        <v>21316.556</v>
      </c>
      <c r="D21" s="17">
        <v>4302.405</v>
      </c>
      <c r="E21" s="17"/>
      <c r="F21" s="17"/>
      <c r="G21" s="17"/>
      <c r="H21" s="17"/>
      <c r="I21" s="17">
        <v>3618</v>
      </c>
      <c r="J21" s="17">
        <v>747.72</v>
      </c>
      <c r="K21" s="17"/>
      <c r="L21" s="16">
        <f t="shared" si="1"/>
        <v>8668.125</v>
      </c>
      <c r="M21" s="16">
        <f t="shared" si="2"/>
        <v>29984.681</v>
      </c>
      <c r="N21" s="17"/>
      <c r="O21" s="16">
        <f t="shared" si="3"/>
        <v>29984.681</v>
      </c>
    </row>
    <row r="22" spans="1:15" ht="18" customHeight="1">
      <c r="A22" s="8"/>
      <c r="B22" s="7" t="s">
        <v>88</v>
      </c>
      <c r="C22" s="23">
        <v>99485.52</v>
      </c>
      <c r="D22" s="17">
        <v>11276.703</v>
      </c>
      <c r="E22" s="17"/>
      <c r="F22" s="17"/>
      <c r="G22" s="17"/>
      <c r="H22" s="17"/>
      <c r="I22" s="17">
        <v>104.018</v>
      </c>
      <c r="J22" s="17">
        <v>16584.007</v>
      </c>
      <c r="K22" s="17"/>
      <c r="L22" s="28">
        <f t="shared" si="1"/>
        <v>27964.728000000003</v>
      </c>
      <c r="M22" s="16">
        <f t="shared" si="2"/>
        <v>127450.24799999999</v>
      </c>
      <c r="N22" s="17">
        <v>42500</v>
      </c>
      <c r="O22" s="16">
        <f t="shared" si="3"/>
        <v>169950.248</v>
      </c>
    </row>
    <row r="23" spans="1:15" ht="18" customHeight="1">
      <c r="A23" s="8"/>
      <c r="B23" s="7" t="s">
        <v>86</v>
      </c>
      <c r="C23" s="17">
        <v>152226</v>
      </c>
      <c r="D23" s="17">
        <v>37147.815</v>
      </c>
      <c r="E23" s="17"/>
      <c r="F23" s="17"/>
      <c r="G23" s="17"/>
      <c r="H23" s="17"/>
      <c r="I23" s="17">
        <v>9045</v>
      </c>
      <c r="J23" s="17">
        <v>1326.6</v>
      </c>
      <c r="K23" s="17"/>
      <c r="L23" s="16">
        <f t="shared" si="1"/>
        <v>47519.415</v>
      </c>
      <c r="M23" s="16">
        <f t="shared" si="2"/>
        <v>199745.415</v>
      </c>
      <c r="N23" s="17"/>
      <c r="O23" s="16">
        <f t="shared" si="3"/>
        <v>199745.415</v>
      </c>
    </row>
    <row r="24" spans="1:15" ht="18" customHeight="1">
      <c r="A24" s="8"/>
      <c r="B24" s="7" t="s">
        <v>89</v>
      </c>
      <c r="C24" s="17">
        <v>14363.232</v>
      </c>
      <c r="D24" s="17">
        <v>18813.976</v>
      </c>
      <c r="E24" s="17"/>
      <c r="F24" s="17"/>
      <c r="G24" s="17"/>
      <c r="H24" s="17"/>
      <c r="I24" s="17">
        <v>45.225</v>
      </c>
      <c r="J24" s="17">
        <v>4293.36</v>
      </c>
      <c r="K24" s="17"/>
      <c r="L24" s="16">
        <f t="shared" si="1"/>
        <v>23152.560999999998</v>
      </c>
      <c r="M24" s="16">
        <f t="shared" si="2"/>
        <v>37515.793</v>
      </c>
      <c r="N24" s="17">
        <v>850</v>
      </c>
      <c r="O24" s="16">
        <f t="shared" si="3"/>
        <v>38365.793</v>
      </c>
    </row>
    <row r="25" spans="1:15" ht="18" customHeight="1">
      <c r="A25" s="9">
        <v>4</v>
      </c>
      <c r="B25" s="7" t="s">
        <v>23</v>
      </c>
      <c r="C25" s="17">
        <v>151052.555</v>
      </c>
      <c r="D25" s="17">
        <v>128710</v>
      </c>
      <c r="E25" s="17"/>
      <c r="F25" s="17"/>
      <c r="G25" s="17"/>
      <c r="H25" s="17"/>
      <c r="I25" s="17">
        <v>4859.753</v>
      </c>
      <c r="J25" s="17">
        <v>5906.559</v>
      </c>
      <c r="K25" s="17"/>
      <c r="L25" s="16">
        <f t="shared" si="1"/>
        <v>139476.312</v>
      </c>
      <c r="M25" s="16">
        <f t="shared" si="2"/>
        <v>290528.867</v>
      </c>
      <c r="N25" s="17">
        <v>85000</v>
      </c>
      <c r="O25" s="16">
        <f t="shared" si="3"/>
        <v>375528.867</v>
      </c>
    </row>
    <row r="26" spans="1:15" ht="18" customHeight="1">
      <c r="A26" s="5">
        <v>5</v>
      </c>
      <c r="B26" s="6" t="s">
        <v>63</v>
      </c>
      <c r="C26" s="16">
        <f aca="true" t="shared" si="5" ref="C26:K26">SUM(C27:C28)</f>
        <v>97436.64</v>
      </c>
      <c r="D26" s="16">
        <f t="shared" si="5"/>
        <v>47467.28</v>
      </c>
      <c r="E26" s="16">
        <f t="shared" si="5"/>
        <v>689000</v>
      </c>
      <c r="F26" s="16">
        <f t="shared" si="5"/>
        <v>193553</v>
      </c>
      <c r="G26" s="16">
        <f t="shared" si="5"/>
        <v>1418153.189</v>
      </c>
      <c r="H26" s="16">
        <f t="shared" si="5"/>
        <v>253000</v>
      </c>
      <c r="I26" s="16">
        <f t="shared" si="5"/>
        <v>4844696.116</v>
      </c>
      <c r="J26" s="16">
        <f t="shared" si="5"/>
        <v>54382.761</v>
      </c>
      <c r="K26" s="16">
        <f t="shared" si="5"/>
        <v>3901000.06</v>
      </c>
      <c r="L26" s="16">
        <f t="shared" si="1"/>
        <v>11401252.406000001</v>
      </c>
      <c r="M26" s="16">
        <f t="shared" si="2"/>
        <v>11498689.046</v>
      </c>
      <c r="N26" s="16">
        <f>SUM(N27:N28)</f>
        <v>895900</v>
      </c>
      <c r="O26" s="16">
        <f t="shared" si="3"/>
        <v>12394589.046</v>
      </c>
    </row>
    <row r="27" spans="1:15" ht="18" customHeight="1">
      <c r="A27" s="44"/>
      <c r="B27" s="7" t="s">
        <v>54</v>
      </c>
      <c r="C27" s="18">
        <v>97436.64</v>
      </c>
      <c r="D27" s="18">
        <v>28749.28</v>
      </c>
      <c r="E27" s="17"/>
      <c r="F27" s="17"/>
      <c r="G27" s="17"/>
      <c r="H27" s="17"/>
      <c r="I27" s="17">
        <v>1046.808</v>
      </c>
      <c r="J27" s="17">
        <v>54382.761</v>
      </c>
      <c r="K27" s="17"/>
      <c r="L27" s="16">
        <f t="shared" si="1"/>
        <v>84178.849</v>
      </c>
      <c r="M27" s="16">
        <f t="shared" si="2"/>
        <v>181615.489</v>
      </c>
      <c r="N27" s="17">
        <v>34000</v>
      </c>
      <c r="O27" s="16">
        <f t="shared" si="3"/>
        <v>215615.489</v>
      </c>
    </row>
    <row r="28" spans="1:15" ht="18" customHeight="1">
      <c r="A28" s="46"/>
      <c r="B28" s="7" t="s">
        <v>55</v>
      </c>
      <c r="C28" s="17"/>
      <c r="D28" s="17">
        <v>18718</v>
      </c>
      <c r="E28" s="17">
        <v>689000</v>
      </c>
      <c r="F28" s="17">
        <v>193553</v>
      </c>
      <c r="G28" s="17">
        <v>1418153.189</v>
      </c>
      <c r="H28" s="17">
        <v>253000</v>
      </c>
      <c r="I28" s="17">
        <v>4843649.308</v>
      </c>
      <c r="J28" s="17"/>
      <c r="K28" s="17">
        <v>3901000.06</v>
      </c>
      <c r="L28" s="16">
        <f t="shared" si="1"/>
        <v>11317073.557</v>
      </c>
      <c r="M28" s="16">
        <f t="shared" si="2"/>
        <v>11317073.557</v>
      </c>
      <c r="N28" s="17">
        <v>861900</v>
      </c>
      <c r="O28" s="16">
        <f t="shared" si="3"/>
        <v>12178973.557</v>
      </c>
    </row>
    <row r="29" spans="1:15" ht="18" customHeight="1">
      <c r="A29" s="9">
        <v>6</v>
      </c>
      <c r="B29" s="7" t="s">
        <v>24</v>
      </c>
      <c r="C29" s="25">
        <v>5238716.86</v>
      </c>
      <c r="D29" s="17">
        <v>593663.854</v>
      </c>
      <c r="E29" s="17"/>
      <c r="F29" s="17"/>
      <c r="G29" s="17"/>
      <c r="H29" s="17"/>
      <c r="I29" s="17">
        <v>24962.549</v>
      </c>
      <c r="J29" s="17">
        <v>356912.378</v>
      </c>
      <c r="K29" s="17"/>
      <c r="L29" s="28">
        <f t="shared" si="1"/>
        <v>975538.7810000001</v>
      </c>
      <c r="M29" s="16">
        <f t="shared" si="2"/>
        <v>6214255.641000001</v>
      </c>
      <c r="N29" s="17">
        <v>255000</v>
      </c>
      <c r="O29" s="16">
        <f t="shared" si="3"/>
        <v>6469255.641000001</v>
      </c>
    </row>
    <row r="30" spans="1:15" ht="18" customHeight="1">
      <c r="A30" s="9">
        <v>7</v>
      </c>
      <c r="B30" s="7" t="s">
        <v>25</v>
      </c>
      <c r="C30" s="17">
        <v>90818.775</v>
      </c>
      <c r="D30" s="17">
        <v>20110.05</v>
      </c>
      <c r="E30" s="17"/>
      <c r="F30" s="17"/>
      <c r="G30" s="17"/>
      <c r="H30" s="17">
        <v>849500</v>
      </c>
      <c r="I30" s="17">
        <v>2196.729</v>
      </c>
      <c r="J30" s="17">
        <v>5215.347</v>
      </c>
      <c r="K30" s="17">
        <v>2000</v>
      </c>
      <c r="L30" s="16">
        <f t="shared" si="1"/>
        <v>879022.126</v>
      </c>
      <c r="M30" s="16">
        <f t="shared" si="2"/>
        <v>969840.901</v>
      </c>
      <c r="N30" s="17">
        <v>25500</v>
      </c>
      <c r="O30" s="16">
        <f t="shared" si="3"/>
        <v>995340.901</v>
      </c>
    </row>
    <row r="31" spans="1:15" ht="18" customHeight="1">
      <c r="A31" s="9">
        <v>8</v>
      </c>
      <c r="B31" s="7" t="s">
        <v>26</v>
      </c>
      <c r="C31" s="17">
        <v>1797800.602</v>
      </c>
      <c r="D31" s="17">
        <v>1785545.781</v>
      </c>
      <c r="E31" s="17"/>
      <c r="F31" s="17">
        <v>1198</v>
      </c>
      <c r="G31" s="17"/>
      <c r="H31" s="17"/>
      <c r="I31" s="17">
        <v>25576.848</v>
      </c>
      <c r="J31" s="17">
        <v>42013.12</v>
      </c>
      <c r="K31" s="17"/>
      <c r="L31" s="27">
        <f t="shared" si="1"/>
        <v>1854333.749</v>
      </c>
      <c r="M31" s="16">
        <f t="shared" si="2"/>
        <v>3652134.3510000003</v>
      </c>
      <c r="N31" s="17">
        <v>481500</v>
      </c>
      <c r="O31" s="16">
        <f t="shared" si="3"/>
        <v>4133634.3510000003</v>
      </c>
    </row>
    <row r="32" spans="1:15" ht="18" customHeight="1">
      <c r="A32" s="9">
        <v>9</v>
      </c>
      <c r="B32" s="7" t="s">
        <v>27</v>
      </c>
      <c r="C32" s="24">
        <v>2248822.448</v>
      </c>
      <c r="D32" s="17">
        <v>1670692.48</v>
      </c>
      <c r="E32" s="17"/>
      <c r="F32" s="17">
        <v>74552</v>
      </c>
      <c r="G32" s="17"/>
      <c r="H32" s="17"/>
      <c r="I32" s="17">
        <v>3819.8</v>
      </c>
      <c r="J32" s="17">
        <v>550625.624</v>
      </c>
      <c r="K32" s="17"/>
      <c r="L32" s="27">
        <f t="shared" si="1"/>
        <v>2299689.904</v>
      </c>
      <c r="M32" s="16">
        <f t="shared" si="2"/>
        <v>4548512.352</v>
      </c>
      <c r="N32" s="17">
        <v>314500</v>
      </c>
      <c r="O32" s="16">
        <f t="shared" si="3"/>
        <v>4863012.352</v>
      </c>
    </row>
    <row r="33" spans="1:15" ht="18" customHeight="1">
      <c r="A33" s="9">
        <v>10</v>
      </c>
      <c r="B33" s="7" t="s">
        <v>28</v>
      </c>
      <c r="C33" s="18">
        <v>217981.47</v>
      </c>
      <c r="D33" s="17">
        <v>77982.975</v>
      </c>
      <c r="E33" s="17"/>
      <c r="F33" s="17"/>
      <c r="G33" s="17"/>
      <c r="H33" s="17"/>
      <c r="I33" s="17">
        <v>214.668</v>
      </c>
      <c r="J33" s="17">
        <v>3759.343</v>
      </c>
      <c r="K33" s="17"/>
      <c r="L33" s="16">
        <f t="shared" si="1"/>
        <v>81956.986</v>
      </c>
      <c r="M33" s="16">
        <f t="shared" si="2"/>
        <v>299938.456</v>
      </c>
      <c r="N33" s="17">
        <v>12750</v>
      </c>
      <c r="O33" s="16">
        <f t="shared" si="3"/>
        <v>312688.456</v>
      </c>
    </row>
    <row r="34" spans="1:15" ht="18" customHeight="1">
      <c r="A34" s="57">
        <v>70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8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</row>
    <row r="36" spans="1:15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" customHeight="1">
      <c r="A37" s="49" t="s">
        <v>0</v>
      </c>
      <c r="B37" s="51" t="s">
        <v>58</v>
      </c>
      <c r="C37" s="12" t="s">
        <v>1</v>
      </c>
      <c r="D37" s="12" t="s">
        <v>3</v>
      </c>
      <c r="E37" s="53" t="s">
        <v>5</v>
      </c>
      <c r="F37" s="53" t="s">
        <v>6</v>
      </c>
      <c r="G37" s="53" t="s">
        <v>7</v>
      </c>
      <c r="H37" s="12" t="s">
        <v>8</v>
      </c>
      <c r="I37" s="12" t="s">
        <v>10</v>
      </c>
      <c r="J37" s="12" t="s">
        <v>12</v>
      </c>
      <c r="K37" s="12" t="s">
        <v>15</v>
      </c>
      <c r="L37" s="12" t="s">
        <v>14</v>
      </c>
      <c r="M37" s="12" t="s">
        <v>17</v>
      </c>
      <c r="N37" s="12" t="s">
        <v>19</v>
      </c>
      <c r="O37" s="53" t="s">
        <v>21</v>
      </c>
    </row>
    <row r="38" spans="1:15" ht="18" customHeight="1">
      <c r="A38" s="50"/>
      <c r="B38" s="52"/>
      <c r="C38" s="13" t="s">
        <v>2</v>
      </c>
      <c r="D38" s="13" t="s">
        <v>4</v>
      </c>
      <c r="E38" s="54"/>
      <c r="F38" s="54"/>
      <c r="G38" s="54"/>
      <c r="H38" s="13" t="s">
        <v>9</v>
      </c>
      <c r="I38" s="13" t="s">
        <v>11</v>
      </c>
      <c r="J38" s="13" t="s">
        <v>13</v>
      </c>
      <c r="K38" s="13" t="s">
        <v>16</v>
      </c>
      <c r="L38" s="13" t="s">
        <v>51</v>
      </c>
      <c r="M38" s="13" t="s">
        <v>18</v>
      </c>
      <c r="N38" s="13" t="s">
        <v>20</v>
      </c>
      <c r="O38" s="54"/>
    </row>
    <row r="39" spans="1:15" ht="18" customHeight="1">
      <c r="A39" s="9">
        <v>11</v>
      </c>
      <c r="B39" s="7" t="s">
        <v>29</v>
      </c>
      <c r="C39" s="17">
        <v>4402721.28</v>
      </c>
      <c r="D39" s="17">
        <v>183312</v>
      </c>
      <c r="E39" s="17"/>
      <c r="F39" s="17">
        <v>2494</v>
      </c>
      <c r="G39" s="17">
        <v>180.9</v>
      </c>
      <c r="H39" s="17"/>
      <c r="I39" s="17">
        <v>3618</v>
      </c>
      <c r="J39" s="17">
        <v>16208.64</v>
      </c>
      <c r="K39" s="17"/>
      <c r="L39" s="28">
        <f aca="true" t="shared" si="6" ref="L39:L65">D39+E39+F39+G39+H39+I39+J39+K39</f>
        <v>205813.53999999998</v>
      </c>
      <c r="M39" s="16">
        <f aca="true" t="shared" si="7" ref="M39:M65">C39+D39+E39+F39+G39+H39+I39+J39+K39</f>
        <v>4608534.82</v>
      </c>
      <c r="N39" s="17">
        <v>212500</v>
      </c>
      <c r="O39" s="16">
        <f aca="true" t="shared" si="8" ref="O39:O66">M39+N39</f>
        <v>4821034.82</v>
      </c>
    </row>
    <row r="40" spans="1:15" ht="18" customHeight="1">
      <c r="A40" s="9">
        <v>12</v>
      </c>
      <c r="B40" s="7" t="s">
        <v>30</v>
      </c>
      <c r="C40" s="17">
        <v>40235.717</v>
      </c>
      <c r="D40" s="17">
        <v>17487</v>
      </c>
      <c r="E40" s="17"/>
      <c r="F40" s="17"/>
      <c r="G40" s="17"/>
      <c r="H40" s="17"/>
      <c r="I40" s="17">
        <v>13450.518</v>
      </c>
      <c r="J40" s="17">
        <v>2965.313</v>
      </c>
      <c r="K40" s="17"/>
      <c r="L40" s="16">
        <f t="shared" si="6"/>
        <v>33902.831</v>
      </c>
      <c r="M40" s="16">
        <f t="shared" si="7"/>
        <v>74138.548</v>
      </c>
      <c r="N40" s="17">
        <v>170000</v>
      </c>
      <c r="O40" s="16">
        <f t="shared" si="8"/>
        <v>244138.548</v>
      </c>
    </row>
    <row r="41" spans="1:15" ht="18" customHeight="1">
      <c r="A41" s="9">
        <v>13</v>
      </c>
      <c r="B41" s="7" t="s">
        <v>31</v>
      </c>
      <c r="C41" s="17">
        <v>29382.516</v>
      </c>
      <c r="D41" s="17">
        <v>10273.914</v>
      </c>
      <c r="E41" s="17"/>
      <c r="F41" s="17">
        <v>34907</v>
      </c>
      <c r="G41" s="17"/>
      <c r="H41" s="17">
        <v>4200000</v>
      </c>
      <c r="I41" s="17">
        <v>63.315</v>
      </c>
      <c r="J41" s="17">
        <v>990.729</v>
      </c>
      <c r="K41" s="17"/>
      <c r="L41" s="16">
        <f t="shared" si="6"/>
        <v>4246234.958000001</v>
      </c>
      <c r="M41" s="16">
        <f t="shared" si="7"/>
        <v>4275617.474</v>
      </c>
      <c r="N41" s="17">
        <v>68000</v>
      </c>
      <c r="O41" s="16">
        <f t="shared" si="8"/>
        <v>4343617.474</v>
      </c>
    </row>
    <row r="42" spans="1:15" ht="18" customHeight="1">
      <c r="A42" s="9">
        <v>14</v>
      </c>
      <c r="B42" s="7" t="s">
        <v>32</v>
      </c>
      <c r="C42" s="17">
        <v>81206.403</v>
      </c>
      <c r="D42" s="17">
        <v>14237.433</v>
      </c>
      <c r="E42" s="17"/>
      <c r="F42" s="17"/>
      <c r="G42" s="17">
        <v>26161.426</v>
      </c>
      <c r="H42" s="17"/>
      <c r="I42" s="17">
        <v>603</v>
      </c>
      <c r="J42" s="17">
        <v>2807.568</v>
      </c>
      <c r="K42" s="17"/>
      <c r="L42" s="16">
        <f t="shared" si="6"/>
        <v>43809.426999999996</v>
      </c>
      <c r="M42" s="16">
        <f t="shared" si="7"/>
        <v>125015.83000000002</v>
      </c>
      <c r="N42" s="17">
        <v>25500</v>
      </c>
      <c r="O42" s="16">
        <f t="shared" si="8"/>
        <v>150515.83000000002</v>
      </c>
    </row>
    <row r="43" spans="1:15" ht="18" customHeight="1">
      <c r="A43" s="9">
        <v>15</v>
      </c>
      <c r="B43" s="7" t="s">
        <v>33</v>
      </c>
      <c r="C43" s="17">
        <v>37086.375</v>
      </c>
      <c r="D43" s="17">
        <v>71375.56</v>
      </c>
      <c r="E43" s="17"/>
      <c r="F43" s="17">
        <v>137047</v>
      </c>
      <c r="G43" s="17"/>
      <c r="H43" s="17"/>
      <c r="I43" s="17">
        <v>183.916</v>
      </c>
      <c r="J43" s="17">
        <v>1736.149</v>
      </c>
      <c r="K43" s="17"/>
      <c r="L43" s="16">
        <f t="shared" si="6"/>
        <v>210342.625</v>
      </c>
      <c r="M43" s="16">
        <f t="shared" si="7"/>
        <v>247429</v>
      </c>
      <c r="N43" s="17">
        <v>382500</v>
      </c>
      <c r="O43" s="16">
        <f t="shared" si="8"/>
        <v>629929</v>
      </c>
    </row>
    <row r="44" spans="1:15" ht="18" customHeight="1">
      <c r="A44" s="9">
        <v>16</v>
      </c>
      <c r="B44" s="7" t="s">
        <v>50</v>
      </c>
      <c r="C44" s="18">
        <v>27173.101</v>
      </c>
      <c r="D44" s="17">
        <v>9360.672</v>
      </c>
      <c r="E44" s="17"/>
      <c r="F44" s="17"/>
      <c r="G44" s="17">
        <v>527319.453</v>
      </c>
      <c r="H44" s="17"/>
      <c r="I44" s="17">
        <v>90.45</v>
      </c>
      <c r="J44" s="17">
        <v>2005.818</v>
      </c>
      <c r="K44" s="17"/>
      <c r="L44" s="16">
        <f t="shared" si="6"/>
        <v>538776.3929999999</v>
      </c>
      <c r="M44" s="16">
        <f t="shared" si="7"/>
        <v>565949.494</v>
      </c>
      <c r="N44" s="17">
        <v>552500</v>
      </c>
      <c r="O44" s="16">
        <f t="shared" si="8"/>
        <v>1118449.494</v>
      </c>
    </row>
    <row r="45" spans="1:15" ht="18" customHeight="1">
      <c r="A45" s="9">
        <v>17</v>
      </c>
      <c r="B45" s="7" t="s">
        <v>34</v>
      </c>
      <c r="C45" s="17">
        <v>85549.824</v>
      </c>
      <c r="D45" s="17">
        <v>87435</v>
      </c>
      <c r="E45" s="17"/>
      <c r="F45" s="17">
        <v>73511</v>
      </c>
      <c r="G45" s="17"/>
      <c r="H45" s="17"/>
      <c r="I45" s="17">
        <v>60.3</v>
      </c>
      <c r="J45" s="17">
        <v>2316.967</v>
      </c>
      <c r="K45" s="17"/>
      <c r="L45" s="16">
        <f t="shared" si="6"/>
        <v>163323.267</v>
      </c>
      <c r="M45" s="16">
        <f t="shared" si="7"/>
        <v>248873.091</v>
      </c>
      <c r="N45" s="17">
        <v>510000</v>
      </c>
      <c r="O45" s="16">
        <f t="shared" si="8"/>
        <v>758873.091</v>
      </c>
    </row>
    <row r="46" spans="1:15" ht="18" customHeight="1">
      <c r="A46" s="9">
        <v>18</v>
      </c>
      <c r="B46" s="7" t="s">
        <v>35</v>
      </c>
      <c r="C46" s="17">
        <v>136465.685</v>
      </c>
      <c r="D46" s="17">
        <v>15744.207</v>
      </c>
      <c r="E46" s="17"/>
      <c r="F46" s="17">
        <v>334058.965</v>
      </c>
      <c r="G46" s="17"/>
      <c r="H46" s="17"/>
      <c r="I46" s="17">
        <v>326.458</v>
      </c>
      <c r="J46" s="17">
        <v>1301.519</v>
      </c>
      <c r="K46" s="17"/>
      <c r="L46" s="16">
        <f t="shared" si="6"/>
        <v>351431.149</v>
      </c>
      <c r="M46" s="16">
        <f t="shared" si="7"/>
        <v>487896.834</v>
      </c>
      <c r="N46" s="17">
        <v>181900</v>
      </c>
      <c r="O46" s="16">
        <f t="shared" si="8"/>
        <v>669796.834</v>
      </c>
    </row>
    <row r="47" spans="1:15" ht="18" customHeight="1">
      <c r="A47" s="9">
        <v>19</v>
      </c>
      <c r="B47" s="7" t="s">
        <v>36</v>
      </c>
      <c r="C47" s="17">
        <v>138539.433</v>
      </c>
      <c r="D47" s="17">
        <v>49445.8</v>
      </c>
      <c r="E47" s="17"/>
      <c r="F47" s="17">
        <v>10757</v>
      </c>
      <c r="G47" s="17"/>
      <c r="H47" s="17"/>
      <c r="I47" s="17">
        <v>34.371</v>
      </c>
      <c r="J47" s="17">
        <v>176.276</v>
      </c>
      <c r="K47" s="17"/>
      <c r="L47" s="16">
        <f t="shared" si="6"/>
        <v>60413.447</v>
      </c>
      <c r="M47" s="16">
        <f t="shared" si="7"/>
        <v>198952.88000000003</v>
      </c>
      <c r="N47" s="17">
        <v>664928.989</v>
      </c>
      <c r="O47" s="16">
        <f t="shared" si="8"/>
        <v>863881.869</v>
      </c>
    </row>
    <row r="48" spans="1:15" ht="18" customHeight="1">
      <c r="A48" s="9">
        <v>20</v>
      </c>
      <c r="B48" s="7" t="s">
        <v>37</v>
      </c>
      <c r="C48" s="17">
        <v>16157.328</v>
      </c>
      <c r="D48" s="17">
        <v>1108296.074</v>
      </c>
      <c r="E48" s="17"/>
      <c r="F48" s="17"/>
      <c r="G48" s="17"/>
      <c r="H48" s="17"/>
      <c r="I48" s="17">
        <v>138.69</v>
      </c>
      <c r="J48" s="17">
        <v>1651.738</v>
      </c>
      <c r="K48" s="17"/>
      <c r="L48" s="16">
        <f t="shared" si="6"/>
        <v>1110086.5019999999</v>
      </c>
      <c r="M48" s="16">
        <f t="shared" si="7"/>
        <v>1126243.8299999998</v>
      </c>
      <c r="N48" s="17">
        <v>2603550</v>
      </c>
      <c r="O48" s="16">
        <f t="shared" si="8"/>
        <v>3729793.83</v>
      </c>
    </row>
    <row r="49" spans="1:15" ht="18" customHeight="1">
      <c r="A49" s="9">
        <v>21</v>
      </c>
      <c r="B49" s="7" t="s">
        <v>38</v>
      </c>
      <c r="C49" s="17">
        <v>30245.56</v>
      </c>
      <c r="D49" s="17">
        <v>88620.313</v>
      </c>
      <c r="E49" s="17"/>
      <c r="F49" s="17"/>
      <c r="G49" s="17"/>
      <c r="H49" s="17"/>
      <c r="I49" s="17">
        <v>784.046</v>
      </c>
      <c r="J49" s="17">
        <v>11940.524</v>
      </c>
      <c r="K49" s="17"/>
      <c r="L49" s="16">
        <f t="shared" si="6"/>
        <v>101344.883</v>
      </c>
      <c r="M49" s="16">
        <f t="shared" si="7"/>
        <v>131590.443</v>
      </c>
      <c r="N49" s="17">
        <v>51000</v>
      </c>
      <c r="O49" s="16">
        <f t="shared" si="8"/>
        <v>182590.443</v>
      </c>
    </row>
    <row r="50" spans="1:15" ht="18" customHeight="1">
      <c r="A50" s="9">
        <v>22</v>
      </c>
      <c r="B50" s="7" t="s">
        <v>39</v>
      </c>
      <c r="C50" s="17">
        <v>14150.837</v>
      </c>
      <c r="D50" s="17">
        <v>5185.197</v>
      </c>
      <c r="E50" s="17"/>
      <c r="F50" s="17">
        <v>853237</v>
      </c>
      <c r="G50" s="17"/>
      <c r="H50" s="17"/>
      <c r="I50" s="17">
        <v>62301.96</v>
      </c>
      <c r="J50" s="17">
        <v>540.288</v>
      </c>
      <c r="K50" s="17"/>
      <c r="L50" s="16">
        <f t="shared" si="6"/>
        <v>921264.445</v>
      </c>
      <c r="M50" s="16">
        <f t="shared" si="7"/>
        <v>935415.2819999999</v>
      </c>
      <c r="N50" s="17">
        <v>595000</v>
      </c>
      <c r="O50" s="16">
        <f t="shared" si="8"/>
        <v>1530415.282</v>
      </c>
    </row>
    <row r="51" spans="1:15" ht="18" customHeight="1">
      <c r="A51" s="9">
        <v>23</v>
      </c>
      <c r="B51" s="7" t="s">
        <v>40</v>
      </c>
      <c r="C51" s="20">
        <v>1687937</v>
      </c>
      <c r="D51" s="17">
        <v>111569.476</v>
      </c>
      <c r="E51" s="17"/>
      <c r="F51" s="17"/>
      <c r="G51" s="17"/>
      <c r="H51" s="17"/>
      <c r="I51" s="17">
        <v>9111.183</v>
      </c>
      <c r="J51" s="17">
        <v>29124.229</v>
      </c>
      <c r="K51" s="17"/>
      <c r="L51" s="27">
        <f t="shared" si="6"/>
        <v>149804.888</v>
      </c>
      <c r="M51" s="16">
        <f t="shared" si="7"/>
        <v>1837741.888</v>
      </c>
      <c r="N51" s="17">
        <v>212500</v>
      </c>
      <c r="O51" s="16">
        <f t="shared" si="8"/>
        <v>2050241.888</v>
      </c>
    </row>
    <row r="52" spans="1:15" ht="18" customHeight="1">
      <c r="A52" s="9">
        <v>24</v>
      </c>
      <c r="B52" s="7" t="s">
        <v>41</v>
      </c>
      <c r="C52" s="17">
        <v>176098.63</v>
      </c>
      <c r="D52" s="17">
        <v>1200493.861</v>
      </c>
      <c r="E52" s="17"/>
      <c r="F52" s="17">
        <v>1347714.558</v>
      </c>
      <c r="G52" s="17"/>
      <c r="H52" s="17"/>
      <c r="I52" s="17">
        <v>15.075</v>
      </c>
      <c r="J52" s="17">
        <v>1829.502</v>
      </c>
      <c r="K52" s="17"/>
      <c r="L52" s="16">
        <f t="shared" si="6"/>
        <v>2550052.996</v>
      </c>
      <c r="M52" s="16">
        <f t="shared" si="7"/>
        <v>2726151.6259999997</v>
      </c>
      <c r="N52" s="17">
        <v>1275383.402</v>
      </c>
      <c r="O52" s="16">
        <f t="shared" si="8"/>
        <v>4001535.028</v>
      </c>
    </row>
    <row r="53" spans="1:15" ht="18" customHeight="1">
      <c r="A53" s="9">
        <v>25</v>
      </c>
      <c r="B53" s="7" t="s">
        <v>52</v>
      </c>
      <c r="C53" s="17">
        <v>90307.29</v>
      </c>
      <c r="D53" s="17">
        <v>8333.46</v>
      </c>
      <c r="E53" s="17"/>
      <c r="F53" s="17"/>
      <c r="G53" s="17"/>
      <c r="H53" s="17"/>
      <c r="I53" s="17">
        <v>225.612</v>
      </c>
      <c r="J53" s="17">
        <v>3676.937</v>
      </c>
      <c r="K53" s="17"/>
      <c r="L53" s="16">
        <f t="shared" si="6"/>
        <v>12236.008999999998</v>
      </c>
      <c r="M53" s="16">
        <f t="shared" si="7"/>
        <v>102543.299</v>
      </c>
      <c r="N53" s="17">
        <v>24650</v>
      </c>
      <c r="O53" s="16">
        <f t="shared" si="8"/>
        <v>127193.299</v>
      </c>
    </row>
    <row r="54" spans="1:15" ht="18" customHeight="1">
      <c r="A54" s="9">
        <v>26</v>
      </c>
      <c r="B54" s="7" t="s">
        <v>42</v>
      </c>
      <c r="C54" s="17">
        <v>4464.011</v>
      </c>
      <c r="D54" s="17">
        <v>1695.938</v>
      </c>
      <c r="E54" s="17"/>
      <c r="F54" s="17">
        <v>97377</v>
      </c>
      <c r="G54" s="17"/>
      <c r="H54" s="17"/>
      <c r="I54" s="17">
        <v>369.94</v>
      </c>
      <c r="J54" s="17">
        <v>187.774</v>
      </c>
      <c r="K54" s="17"/>
      <c r="L54" s="16">
        <f t="shared" si="6"/>
        <v>99630.652</v>
      </c>
      <c r="M54" s="16">
        <f t="shared" si="7"/>
        <v>104094.663</v>
      </c>
      <c r="N54" s="17">
        <v>255000</v>
      </c>
      <c r="O54" s="16">
        <f t="shared" si="8"/>
        <v>359094.663</v>
      </c>
    </row>
    <row r="55" spans="1:15" ht="18" customHeight="1">
      <c r="A55" s="10">
        <v>27</v>
      </c>
      <c r="B55" s="11" t="s">
        <v>43</v>
      </c>
      <c r="C55" s="17">
        <v>16893.832</v>
      </c>
      <c r="D55" s="17">
        <v>18843.75</v>
      </c>
      <c r="E55" s="17"/>
      <c r="F55" s="17"/>
      <c r="G55" s="17"/>
      <c r="H55" s="17"/>
      <c r="I55" s="17">
        <v>24.12</v>
      </c>
      <c r="J55" s="17">
        <v>2972.79</v>
      </c>
      <c r="K55" s="17"/>
      <c r="L55" s="16">
        <f t="shared" si="6"/>
        <v>21840.66</v>
      </c>
      <c r="M55" s="16">
        <f t="shared" si="7"/>
        <v>38734.492</v>
      </c>
      <c r="N55" s="17">
        <v>12750</v>
      </c>
      <c r="O55" s="16">
        <f t="shared" si="8"/>
        <v>51484.492</v>
      </c>
    </row>
    <row r="56" spans="1:15" ht="18" customHeight="1">
      <c r="A56" s="10">
        <v>28</v>
      </c>
      <c r="B56" s="11" t="s">
        <v>44</v>
      </c>
      <c r="C56" s="17">
        <v>5822.644</v>
      </c>
      <c r="D56" s="17">
        <v>3949.65</v>
      </c>
      <c r="E56" s="17"/>
      <c r="F56" s="17"/>
      <c r="G56" s="17"/>
      <c r="H56" s="17">
        <v>48077.482</v>
      </c>
      <c r="I56" s="17">
        <v>25.326</v>
      </c>
      <c r="J56" s="17">
        <v>1043.914</v>
      </c>
      <c r="K56" s="17"/>
      <c r="L56" s="16">
        <f t="shared" si="6"/>
        <v>53096.372</v>
      </c>
      <c r="M56" s="16">
        <f t="shared" si="7"/>
        <v>58919.016</v>
      </c>
      <c r="N56" s="17">
        <v>6800</v>
      </c>
      <c r="O56" s="16">
        <f t="shared" si="8"/>
        <v>65719.016</v>
      </c>
    </row>
    <row r="57" spans="1:15" ht="18" customHeight="1">
      <c r="A57" s="10">
        <v>29</v>
      </c>
      <c r="B57" s="11" t="s">
        <v>45</v>
      </c>
      <c r="C57" s="17">
        <v>7608.256</v>
      </c>
      <c r="D57" s="17">
        <v>6171.705</v>
      </c>
      <c r="E57" s="17"/>
      <c r="F57" s="17"/>
      <c r="G57" s="17"/>
      <c r="H57" s="17"/>
      <c r="I57" s="17">
        <v>214.065</v>
      </c>
      <c r="J57" s="17">
        <v>979.634</v>
      </c>
      <c r="K57" s="17"/>
      <c r="L57" s="16">
        <f t="shared" si="6"/>
        <v>7365.4039999999995</v>
      </c>
      <c r="M57" s="16">
        <f t="shared" si="7"/>
        <v>14973.66</v>
      </c>
      <c r="N57" s="17">
        <v>3400</v>
      </c>
      <c r="O57" s="16">
        <f t="shared" si="8"/>
        <v>18373.66</v>
      </c>
    </row>
    <row r="58" spans="1:15" ht="18" customHeight="1">
      <c r="A58" s="10">
        <v>30</v>
      </c>
      <c r="B58" s="11" t="s">
        <v>46</v>
      </c>
      <c r="C58" s="26">
        <v>2700725.981</v>
      </c>
      <c r="D58" s="17">
        <v>1174023.024</v>
      </c>
      <c r="E58" s="17"/>
      <c r="F58" s="17">
        <v>286160</v>
      </c>
      <c r="G58" s="17">
        <v>266294.8</v>
      </c>
      <c r="H58" s="17">
        <v>195617.375</v>
      </c>
      <c r="I58" s="17">
        <v>504535.631</v>
      </c>
      <c r="J58" s="17">
        <v>162616.801</v>
      </c>
      <c r="K58" s="17">
        <v>689860</v>
      </c>
      <c r="L58" s="16">
        <f t="shared" si="6"/>
        <v>3279107.631</v>
      </c>
      <c r="M58" s="16">
        <f t="shared" si="7"/>
        <v>5979833.612</v>
      </c>
      <c r="N58" s="17">
        <v>2303338.406</v>
      </c>
      <c r="O58" s="16">
        <f t="shared" si="8"/>
        <v>8283172.017999999</v>
      </c>
    </row>
    <row r="59" spans="1:15" ht="18" customHeight="1">
      <c r="A59" s="5">
        <v>31</v>
      </c>
      <c r="B59" s="6" t="s">
        <v>62</v>
      </c>
      <c r="C59" s="16">
        <f>SUM(C60:C64)</f>
        <v>287897.37</v>
      </c>
      <c r="D59" s="16">
        <f aca="true" t="shared" si="9" ref="D59:K59">SUM(D60:D64)</f>
        <v>78511.424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633.15</v>
      </c>
      <c r="I59" s="16">
        <f t="shared" si="9"/>
        <v>165787.761</v>
      </c>
      <c r="J59" s="16">
        <f t="shared" si="9"/>
        <v>19277.910000000003</v>
      </c>
      <c r="K59" s="16">
        <f t="shared" si="9"/>
        <v>0</v>
      </c>
      <c r="L59" s="16">
        <f t="shared" si="6"/>
        <v>264210.245</v>
      </c>
      <c r="M59" s="16">
        <f t="shared" si="7"/>
        <v>552107.6150000001</v>
      </c>
      <c r="N59" s="16">
        <f>SUM(N60:N64)</f>
        <v>2556800</v>
      </c>
      <c r="O59" s="16">
        <f t="shared" si="8"/>
        <v>3108907.615</v>
      </c>
    </row>
    <row r="60" spans="1:15" ht="18" customHeight="1">
      <c r="A60" s="44"/>
      <c r="B60" s="11" t="s">
        <v>56</v>
      </c>
      <c r="C60" s="17">
        <v>164632.91</v>
      </c>
      <c r="D60" s="17">
        <v>20583.013</v>
      </c>
      <c r="E60" s="17"/>
      <c r="F60" s="17"/>
      <c r="G60" s="17"/>
      <c r="H60" s="17"/>
      <c r="I60" s="17">
        <v>604.809</v>
      </c>
      <c r="J60" s="17">
        <v>4125.123</v>
      </c>
      <c r="K60" s="17"/>
      <c r="L60" s="16">
        <f t="shared" si="6"/>
        <v>25312.945</v>
      </c>
      <c r="M60" s="16">
        <f t="shared" si="7"/>
        <v>189945.855</v>
      </c>
      <c r="N60" s="17"/>
      <c r="O60" s="16">
        <f t="shared" si="8"/>
        <v>189945.855</v>
      </c>
    </row>
    <row r="61" spans="1:15" ht="18" customHeight="1">
      <c r="A61" s="45"/>
      <c r="B61" s="11" t="s">
        <v>57</v>
      </c>
      <c r="C61" s="17">
        <v>64903.35</v>
      </c>
      <c r="D61" s="17">
        <v>33393.656</v>
      </c>
      <c r="E61" s="17"/>
      <c r="F61" s="17"/>
      <c r="G61" s="17"/>
      <c r="H61" s="17">
        <v>633.15</v>
      </c>
      <c r="I61" s="17">
        <v>164800.047</v>
      </c>
      <c r="J61" s="17">
        <v>10708.074</v>
      </c>
      <c r="K61" s="17"/>
      <c r="L61" s="16">
        <f t="shared" si="6"/>
        <v>209534.927</v>
      </c>
      <c r="M61" s="16">
        <f t="shared" si="7"/>
        <v>274438.277</v>
      </c>
      <c r="N61" s="17">
        <v>2550000</v>
      </c>
      <c r="O61" s="16">
        <f t="shared" si="8"/>
        <v>2824438.277</v>
      </c>
    </row>
    <row r="62" spans="1:15" ht="18" customHeight="1">
      <c r="A62" s="45"/>
      <c r="B62" s="11" t="s">
        <v>71</v>
      </c>
      <c r="C62" s="17">
        <v>6222.234</v>
      </c>
      <c r="D62" s="17">
        <v>9845.072</v>
      </c>
      <c r="E62" s="17"/>
      <c r="F62" s="17"/>
      <c r="G62" s="17"/>
      <c r="H62" s="17"/>
      <c r="I62" s="17">
        <v>90.45</v>
      </c>
      <c r="J62" s="17">
        <v>2518.128</v>
      </c>
      <c r="K62" s="17"/>
      <c r="L62" s="16">
        <f>D62+E62+F62+G62+H62+I62+J62+K62</f>
        <v>12453.650000000001</v>
      </c>
      <c r="M62" s="16">
        <f>C62+D62+E62+F62+G62+H62+I62+J62+K62</f>
        <v>18675.884000000002</v>
      </c>
      <c r="N62" s="17"/>
      <c r="O62" s="16">
        <f t="shared" si="8"/>
        <v>18675.884000000002</v>
      </c>
    </row>
    <row r="63" spans="1:15" ht="18" customHeight="1">
      <c r="A63" s="45"/>
      <c r="B63" s="11" t="s">
        <v>72</v>
      </c>
      <c r="C63" s="18">
        <v>36304.876</v>
      </c>
      <c r="D63" s="17">
        <v>9464.085</v>
      </c>
      <c r="E63" s="17"/>
      <c r="F63" s="17"/>
      <c r="G63" s="17"/>
      <c r="H63" s="17"/>
      <c r="I63" s="17">
        <v>256.275</v>
      </c>
      <c r="J63" s="17">
        <v>1784.88</v>
      </c>
      <c r="K63" s="17"/>
      <c r="L63" s="16">
        <f t="shared" si="6"/>
        <v>11505.239999999998</v>
      </c>
      <c r="M63" s="16">
        <f t="shared" si="7"/>
        <v>47810.115999999995</v>
      </c>
      <c r="N63" s="17">
        <v>6800</v>
      </c>
      <c r="O63" s="16">
        <f t="shared" si="8"/>
        <v>54610.115999999995</v>
      </c>
    </row>
    <row r="64" spans="1:15" ht="18" customHeight="1">
      <c r="A64" s="46"/>
      <c r="B64" s="11" t="s">
        <v>73</v>
      </c>
      <c r="C64" s="17">
        <v>15834</v>
      </c>
      <c r="D64" s="17">
        <v>5225.598</v>
      </c>
      <c r="E64" s="17"/>
      <c r="F64" s="17"/>
      <c r="G64" s="17"/>
      <c r="H64" s="17"/>
      <c r="I64" s="17">
        <v>36.18</v>
      </c>
      <c r="J64" s="17">
        <v>141.705</v>
      </c>
      <c r="K64" s="17"/>
      <c r="L64" s="16">
        <f t="shared" si="6"/>
        <v>5403.483</v>
      </c>
      <c r="M64" s="16">
        <f t="shared" si="7"/>
        <v>21237.483</v>
      </c>
      <c r="N64" s="17"/>
      <c r="O64" s="16">
        <f t="shared" si="8"/>
        <v>21237.483</v>
      </c>
    </row>
    <row r="65" spans="1:15" ht="18" customHeight="1">
      <c r="A65" s="9">
        <v>32</v>
      </c>
      <c r="B65" s="11" t="s">
        <v>47</v>
      </c>
      <c r="C65" s="17">
        <v>417173.1</v>
      </c>
      <c r="D65" s="17">
        <v>38003</v>
      </c>
      <c r="E65" s="17"/>
      <c r="F65" s="17"/>
      <c r="G65" s="17"/>
      <c r="H65" s="17"/>
      <c r="I65" s="17">
        <v>157</v>
      </c>
      <c r="J65" s="17">
        <v>416.8</v>
      </c>
      <c r="K65" s="17">
        <v>5000</v>
      </c>
      <c r="L65" s="16">
        <f t="shared" si="6"/>
        <v>43576.8</v>
      </c>
      <c r="M65" s="16">
        <f t="shared" si="7"/>
        <v>460749.89999999997</v>
      </c>
      <c r="N65" s="17">
        <v>25500</v>
      </c>
      <c r="O65" s="16">
        <f t="shared" si="8"/>
        <v>486249.89999999997</v>
      </c>
    </row>
    <row r="66" spans="1:16" ht="18" customHeight="1">
      <c r="A66" s="47" t="s">
        <v>48</v>
      </c>
      <c r="B66" s="48"/>
      <c r="C66" s="27">
        <f aca="true" t="shared" si="10" ref="C66:N66">C6+C12+C13+C25+C26+C29+C30+C31+C32+C33+C39+C40+C41+C42+C43+C44+C45+C46+C47+C48+C49+C50+C51+C52+C53+C54+C55+C56+C57+C58+C59+C65</f>
        <v>21079881.085</v>
      </c>
      <c r="D66" s="16">
        <f t="shared" si="10"/>
        <v>9039388.389</v>
      </c>
      <c r="E66" s="16">
        <f t="shared" si="10"/>
        <v>689000</v>
      </c>
      <c r="F66" s="27">
        <f t="shared" si="10"/>
        <v>3446566.523</v>
      </c>
      <c r="G66" s="16">
        <f t="shared" si="10"/>
        <v>2238471.568</v>
      </c>
      <c r="H66" s="16">
        <f t="shared" si="10"/>
        <v>5585754.107</v>
      </c>
      <c r="I66" s="16">
        <f t="shared" si="10"/>
        <v>6132526.528000003</v>
      </c>
      <c r="J66" s="16">
        <f t="shared" si="10"/>
        <v>1338632.8760000002</v>
      </c>
      <c r="K66" s="28">
        <f t="shared" si="10"/>
        <v>4597860.0600000005</v>
      </c>
      <c r="L66" s="16">
        <f t="shared" si="10"/>
        <v>33068200.051000006</v>
      </c>
      <c r="M66" s="16">
        <f t="shared" si="10"/>
        <v>54148081.13600001</v>
      </c>
      <c r="N66" s="16">
        <f t="shared" si="10"/>
        <v>15017442.697</v>
      </c>
      <c r="O66" s="16">
        <f t="shared" si="8"/>
        <v>69165523.833</v>
      </c>
      <c r="P66" s="4"/>
    </row>
    <row r="67" spans="1:15" ht="18" customHeight="1">
      <c r="A67" s="3"/>
      <c r="B67" s="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9">
        <v>71</v>
      </c>
    </row>
    <row r="69" ht="18" customHeight="1">
      <c r="O69" s="14"/>
    </row>
    <row r="75" ht="18" customHeight="1">
      <c r="O75" s="22"/>
    </row>
  </sheetData>
  <sheetProtection password="CC66" sheet="1"/>
  <mergeCells count="24">
    <mergeCell ref="C2:N2"/>
    <mergeCell ref="N3:O3"/>
    <mergeCell ref="A4:A5"/>
    <mergeCell ref="B4:B5"/>
    <mergeCell ref="E4:E5"/>
    <mergeCell ref="F4:F5"/>
    <mergeCell ref="G4:G5"/>
    <mergeCell ref="O4:O5"/>
    <mergeCell ref="A1:B1"/>
    <mergeCell ref="G37:G38"/>
    <mergeCell ref="O37:O38"/>
    <mergeCell ref="F37:F38"/>
    <mergeCell ref="A14:A20"/>
    <mergeCell ref="A27:A28"/>
    <mergeCell ref="A36:O36"/>
    <mergeCell ref="A34:O34"/>
    <mergeCell ref="A35:N35"/>
    <mergeCell ref="A2:B2"/>
    <mergeCell ref="A7:A11"/>
    <mergeCell ref="A66:B66"/>
    <mergeCell ref="A37:A38"/>
    <mergeCell ref="B37:B38"/>
    <mergeCell ref="A60:A64"/>
    <mergeCell ref="E37:E38"/>
  </mergeCells>
  <printOptions horizontalCentered="1" verticalCentered="1"/>
  <pageMargins left="0.00393700787401575" right="0.16" top="0.18" bottom="0.15" header="0.16" footer="0.15"/>
  <pageSetup horizontalDpi="600" verticalDpi="600" orientation="landscape" paperSize="9" scale="7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rightToLeft="1" zoomScale="115" zoomScaleNormal="115" zoomScaleSheetLayoutView="100" zoomScalePageLayoutView="0" workbookViewId="0" topLeftCell="A1">
      <selection activeCell="O67" sqref="O67"/>
    </sheetView>
  </sheetViews>
  <sheetFormatPr defaultColWidth="9.140625" defaultRowHeight="18" customHeight="1"/>
  <cols>
    <col min="1" max="1" width="2.7109375" style="1" customWidth="1"/>
    <col min="2" max="2" width="22.57421875" style="2" customWidth="1"/>
    <col min="3" max="3" width="12.28125" style="2" customWidth="1"/>
    <col min="4" max="4" width="11.7109375" style="2" customWidth="1"/>
    <col min="5" max="5" width="9.00390625" style="2" customWidth="1"/>
    <col min="6" max="6" width="9.8515625" style="2" customWidth="1"/>
    <col min="7" max="7" width="10.57421875" style="2" customWidth="1"/>
    <col min="8" max="8" width="11.140625" style="2" customWidth="1"/>
    <col min="9" max="9" width="12.7109375" style="2" customWidth="1"/>
    <col min="10" max="10" width="11.7109375" style="2" customWidth="1"/>
    <col min="11" max="12" width="11.8515625" style="2" customWidth="1"/>
    <col min="13" max="13" width="13.00390625" style="2" customWidth="1"/>
    <col min="14" max="14" width="13.8515625" style="2" customWidth="1"/>
    <col min="15" max="15" width="13.00390625" style="2" customWidth="1"/>
    <col min="16" max="16384" width="9.140625" style="2" customWidth="1"/>
  </cols>
  <sheetData>
    <row r="1" spans="1:2" ht="15" customHeight="1">
      <c r="A1" s="55"/>
      <c r="B1" s="55"/>
    </row>
    <row r="2" spans="1:15" ht="18" customHeight="1">
      <c r="A2" s="59" t="s">
        <v>78</v>
      </c>
      <c r="B2" s="59"/>
      <c r="C2" s="60" t="s">
        <v>76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5"/>
    </row>
    <row r="3" spans="14:15" ht="18" customHeight="1">
      <c r="N3" s="61" t="s">
        <v>49</v>
      </c>
      <c r="O3" s="61"/>
    </row>
    <row r="4" spans="1:15" ht="18" customHeight="1">
      <c r="A4" s="53" t="s">
        <v>0</v>
      </c>
      <c r="B4" s="62" t="s">
        <v>58</v>
      </c>
      <c r="C4" s="12" t="s">
        <v>1</v>
      </c>
      <c r="D4" s="12" t="s">
        <v>3</v>
      </c>
      <c r="E4" s="53" t="s">
        <v>5</v>
      </c>
      <c r="F4" s="53" t="s">
        <v>6</v>
      </c>
      <c r="G4" s="53" t="s">
        <v>7</v>
      </c>
      <c r="H4" s="12" t="s">
        <v>8</v>
      </c>
      <c r="I4" s="12" t="s">
        <v>10</v>
      </c>
      <c r="J4" s="12" t="s">
        <v>12</v>
      </c>
      <c r="K4" s="12" t="s">
        <v>15</v>
      </c>
      <c r="L4" s="12" t="s">
        <v>14</v>
      </c>
      <c r="M4" s="12" t="s">
        <v>17</v>
      </c>
      <c r="N4" s="12" t="s">
        <v>19</v>
      </c>
      <c r="O4" s="53" t="s">
        <v>21</v>
      </c>
    </row>
    <row r="5" spans="1:15" ht="18" customHeight="1">
      <c r="A5" s="54"/>
      <c r="B5" s="63"/>
      <c r="C5" s="13" t="s">
        <v>2</v>
      </c>
      <c r="D5" s="13" t="s">
        <v>4</v>
      </c>
      <c r="E5" s="54"/>
      <c r="F5" s="54"/>
      <c r="G5" s="54"/>
      <c r="H5" s="13" t="s">
        <v>9</v>
      </c>
      <c r="I5" s="13" t="s">
        <v>11</v>
      </c>
      <c r="J5" s="13" t="s">
        <v>13</v>
      </c>
      <c r="K5" s="13" t="s">
        <v>16</v>
      </c>
      <c r="L5" s="13" t="s">
        <v>51</v>
      </c>
      <c r="M5" s="13" t="s">
        <v>18</v>
      </c>
      <c r="N5" s="13" t="s">
        <v>20</v>
      </c>
      <c r="O5" s="54"/>
    </row>
    <row r="6" spans="1:15" ht="18" customHeight="1">
      <c r="A6" s="5">
        <v>1</v>
      </c>
      <c r="B6" s="6" t="s">
        <v>60</v>
      </c>
      <c r="C6" s="16">
        <f aca="true" t="shared" si="0" ref="C6:K6">SUM(C7:C11)</f>
        <v>168151.006</v>
      </c>
      <c r="D6" s="16">
        <f t="shared" si="0"/>
        <v>162163.33899999998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3446</v>
      </c>
      <c r="I6" s="16">
        <f t="shared" si="0"/>
        <v>183882.585</v>
      </c>
      <c r="J6" s="16">
        <f t="shared" si="0"/>
        <v>15660.172</v>
      </c>
      <c r="K6" s="16">
        <f t="shared" si="0"/>
        <v>0</v>
      </c>
      <c r="L6" s="16">
        <f aca="true" t="shared" si="1" ref="L6:L33">D6+E6+F6+G6+H6+I6+J6+K6</f>
        <v>365152.096</v>
      </c>
      <c r="M6" s="16">
        <f aca="true" t="shared" si="2" ref="M6:M33">C6+D6+E6+F6+G6+H6+I6+J6+K6</f>
        <v>533303.102</v>
      </c>
      <c r="N6" s="16">
        <f>SUM(N7:N11)</f>
        <v>6800</v>
      </c>
      <c r="O6" s="16">
        <f aca="true" t="shared" si="3" ref="O6:O33">M6+N6</f>
        <v>540103.102</v>
      </c>
    </row>
    <row r="7" spans="1:15" ht="18" customHeight="1">
      <c r="A7" s="44"/>
      <c r="B7" s="7" t="s">
        <v>65</v>
      </c>
      <c r="C7" s="17">
        <v>69150</v>
      </c>
      <c r="D7" s="17">
        <v>116824</v>
      </c>
      <c r="E7" s="17"/>
      <c r="F7" s="17"/>
      <c r="G7" s="17"/>
      <c r="H7" s="17">
        <v>3446</v>
      </c>
      <c r="I7" s="17">
        <v>2585</v>
      </c>
      <c r="J7" s="17">
        <v>8964</v>
      </c>
      <c r="K7" s="17"/>
      <c r="L7" s="16">
        <f t="shared" si="1"/>
        <v>131819</v>
      </c>
      <c r="M7" s="16">
        <f t="shared" si="2"/>
        <v>200969</v>
      </c>
      <c r="N7" s="17"/>
      <c r="O7" s="16">
        <f t="shared" si="3"/>
        <v>200969</v>
      </c>
    </row>
    <row r="8" spans="1:15" ht="18" customHeight="1">
      <c r="A8" s="45"/>
      <c r="B8" s="7" t="s">
        <v>66</v>
      </c>
      <c r="C8" s="17">
        <v>14101.476</v>
      </c>
      <c r="D8" s="17">
        <v>995.553</v>
      </c>
      <c r="E8" s="17"/>
      <c r="F8" s="17"/>
      <c r="G8" s="17"/>
      <c r="H8" s="17"/>
      <c r="I8" s="17"/>
      <c r="J8" s="17">
        <v>400.392</v>
      </c>
      <c r="K8" s="17"/>
      <c r="L8" s="16">
        <f t="shared" si="1"/>
        <v>1395.945</v>
      </c>
      <c r="M8" s="16">
        <f t="shared" si="2"/>
        <v>15497.421</v>
      </c>
      <c r="N8" s="17"/>
      <c r="O8" s="16">
        <f t="shared" si="3"/>
        <v>15497.421</v>
      </c>
    </row>
    <row r="9" spans="1:15" ht="18" customHeight="1">
      <c r="A9" s="45"/>
      <c r="B9" s="7" t="s">
        <v>59</v>
      </c>
      <c r="C9" s="17">
        <v>17415.988</v>
      </c>
      <c r="D9" s="17">
        <v>3452.047</v>
      </c>
      <c r="E9" s="17"/>
      <c r="F9" s="17"/>
      <c r="G9" s="17"/>
      <c r="H9" s="17"/>
      <c r="I9" s="17">
        <v>181046.03</v>
      </c>
      <c r="J9" s="17">
        <v>824.325</v>
      </c>
      <c r="K9" s="17"/>
      <c r="L9" s="16">
        <f t="shared" si="1"/>
        <v>185322.402</v>
      </c>
      <c r="M9" s="16">
        <f t="shared" si="2"/>
        <v>202738.39</v>
      </c>
      <c r="N9" s="17"/>
      <c r="O9" s="16">
        <f t="shared" si="3"/>
        <v>202738.39</v>
      </c>
    </row>
    <row r="10" spans="1:15" ht="18" customHeight="1">
      <c r="A10" s="45"/>
      <c r="B10" s="7" t="s">
        <v>79</v>
      </c>
      <c r="C10" s="17">
        <v>45907.433</v>
      </c>
      <c r="D10" s="17">
        <v>32678.879</v>
      </c>
      <c r="E10" s="17"/>
      <c r="F10" s="17"/>
      <c r="G10" s="17"/>
      <c r="H10" s="17"/>
      <c r="I10" s="17">
        <v>191.255</v>
      </c>
      <c r="J10" s="17">
        <v>4310.68</v>
      </c>
      <c r="K10" s="17"/>
      <c r="L10" s="16">
        <f t="shared" si="1"/>
        <v>37180.814</v>
      </c>
      <c r="M10" s="16">
        <f t="shared" si="2"/>
        <v>83088.247</v>
      </c>
      <c r="N10" s="17">
        <v>3400</v>
      </c>
      <c r="O10" s="16">
        <f t="shared" si="3"/>
        <v>86488.247</v>
      </c>
    </row>
    <row r="11" spans="1:15" ht="18" customHeight="1">
      <c r="A11" s="46"/>
      <c r="B11" s="7" t="s">
        <v>80</v>
      </c>
      <c r="C11" s="17">
        <v>21576.109</v>
      </c>
      <c r="D11" s="17">
        <v>8212.86</v>
      </c>
      <c r="E11" s="17"/>
      <c r="F11" s="17"/>
      <c r="G11" s="17"/>
      <c r="H11" s="17"/>
      <c r="I11" s="17">
        <v>60.3</v>
      </c>
      <c r="J11" s="17">
        <v>1160.775</v>
      </c>
      <c r="K11" s="17"/>
      <c r="L11" s="16">
        <f t="shared" si="1"/>
        <v>9433.935</v>
      </c>
      <c r="M11" s="16">
        <f t="shared" si="2"/>
        <v>31010.044</v>
      </c>
      <c r="N11" s="17">
        <v>3400</v>
      </c>
      <c r="O11" s="16">
        <f t="shared" si="3"/>
        <v>34410.044</v>
      </c>
    </row>
    <row r="12" spans="1:15" ht="18" customHeight="1">
      <c r="A12" s="9">
        <v>2</v>
      </c>
      <c r="B12" s="7" t="s">
        <v>22</v>
      </c>
      <c r="C12" s="17">
        <v>49216</v>
      </c>
      <c r="D12" s="17">
        <v>25423.636</v>
      </c>
      <c r="E12" s="17"/>
      <c r="F12" s="17"/>
      <c r="G12" s="17"/>
      <c r="H12" s="17">
        <v>20049.75</v>
      </c>
      <c r="I12" s="17">
        <v>301.5</v>
      </c>
      <c r="J12" s="17">
        <v>3520.364</v>
      </c>
      <c r="K12" s="17"/>
      <c r="L12" s="16">
        <f t="shared" si="1"/>
        <v>49295.25</v>
      </c>
      <c r="M12" s="16">
        <f t="shared" si="2"/>
        <v>98511.25</v>
      </c>
      <c r="N12" s="17"/>
      <c r="O12" s="16">
        <f t="shared" si="3"/>
        <v>98511.25</v>
      </c>
    </row>
    <row r="13" spans="1:15" ht="18" customHeight="1">
      <c r="A13" s="5">
        <v>3</v>
      </c>
      <c r="B13" s="6" t="s">
        <v>61</v>
      </c>
      <c r="C13" s="16">
        <f aca="true" t="shared" si="4" ref="C13:K13">SUM(C14:C24)</f>
        <v>490246.727</v>
      </c>
      <c r="D13" s="16">
        <f t="shared" si="4"/>
        <v>219615.76</v>
      </c>
      <c r="E13" s="16">
        <f t="shared" si="4"/>
        <v>0</v>
      </c>
      <c r="F13" s="16">
        <f t="shared" si="4"/>
        <v>0</v>
      </c>
      <c r="G13" s="16">
        <f t="shared" si="4"/>
        <v>361.8</v>
      </c>
      <c r="H13" s="16">
        <f t="shared" si="4"/>
        <v>10630.35</v>
      </c>
      <c r="I13" s="16">
        <f t="shared" si="4"/>
        <v>379251.19299999997</v>
      </c>
      <c r="J13" s="16">
        <f t="shared" si="4"/>
        <v>34067.449</v>
      </c>
      <c r="K13" s="16">
        <f t="shared" si="4"/>
        <v>0</v>
      </c>
      <c r="L13" s="16">
        <f t="shared" si="1"/>
        <v>643926.552</v>
      </c>
      <c r="M13" s="16">
        <f t="shared" si="2"/>
        <v>1134173.279</v>
      </c>
      <c r="N13" s="16">
        <f>SUM(N14:N24)</f>
        <v>371628.28</v>
      </c>
      <c r="O13" s="16">
        <f t="shared" si="3"/>
        <v>1505801.5590000001</v>
      </c>
    </row>
    <row r="14" spans="1:15" ht="18" customHeight="1">
      <c r="A14" s="44"/>
      <c r="B14" s="7" t="s">
        <v>53</v>
      </c>
      <c r="C14" s="17">
        <v>62081.119</v>
      </c>
      <c r="D14" s="17">
        <v>26516.379</v>
      </c>
      <c r="E14" s="17"/>
      <c r="F14" s="17"/>
      <c r="G14" s="17"/>
      <c r="H14" s="17"/>
      <c r="I14" s="17">
        <v>700</v>
      </c>
      <c r="J14" s="17">
        <v>2030.66</v>
      </c>
      <c r="K14" s="17"/>
      <c r="L14" s="16">
        <f t="shared" si="1"/>
        <v>29247.039</v>
      </c>
      <c r="M14" s="16">
        <f t="shared" si="2"/>
        <v>91328.158</v>
      </c>
      <c r="N14" s="17">
        <v>167136.38</v>
      </c>
      <c r="O14" s="16">
        <f t="shared" si="3"/>
        <v>258464.538</v>
      </c>
    </row>
    <row r="15" spans="1:15" ht="18" customHeight="1">
      <c r="A15" s="45"/>
      <c r="B15" s="7" t="s">
        <v>64</v>
      </c>
      <c r="C15" s="17">
        <v>108720</v>
      </c>
      <c r="D15" s="17">
        <v>30081.15</v>
      </c>
      <c r="E15" s="17"/>
      <c r="F15" s="17"/>
      <c r="G15" s="17"/>
      <c r="H15" s="17">
        <v>8550</v>
      </c>
      <c r="I15" s="17">
        <v>277076.756</v>
      </c>
      <c r="J15" s="17">
        <v>1991.4</v>
      </c>
      <c r="K15" s="17"/>
      <c r="L15" s="16">
        <f t="shared" si="1"/>
        <v>317699.30600000004</v>
      </c>
      <c r="M15" s="16">
        <f t="shared" si="2"/>
        <v>426419.306</v>
      </c>
      <c r="N15" s="17">
        <v>70191.9</v>
      </c>
      <c r="O15" s="16">
        <f t="shared" si="3"/>
        <v>496611.206</v>
      </c>
    </row>
    <row r="16" spans="1:15" ht="18" customHeight="1">
      <c r="A16" s="45"/>
      <c r="B16" s="7" t="s">
        <v>67</v>
      </c>
      <c r="C16" s="17">
        <v>10244.84</v>
      </c>
      <c r="D16" s="17">
        <v>1977.538</v>
      </c>
      <c r="E16" s="17"/>
      <c r="F16" s="17"/>
      <c r="G16" s="17"/>
      <c r="H16" s="17"/>
      <c r="I16" s="17">
        <v>75.375</v>
      </c>
      <c r="J16" s="17">
        <v>547.524</v>
      </c>
      <c r="K16" s="17"/>
      <c r="L16" s="16">
        <f t="shared" si="1"/>
        <v>2600.437</v>
      </c>
      <c r="M16" s="16">
        <f t="shared" si="2"/>
        <v>12845.277</v>
      </c>
      <c r="N16" s="17">
        <v>8500</v>
      </c>
      <c r="O16" s="16">
        <f t="shared" si="3"/>
        <v>21345.277000000002</v>
      </c>
    </row>
    <row r="17" spans="1:15" ht="18" customHeight="1">
      <c r="A17" s="45"/>
      <c r="B17" s="7" t="s">
        <v>68</v>
      </c>
      <c r="C17" s="17">
        <v>1157.08</v>
      </c>
      <c r="D17" s="17">
        <v>560.576</v>
      </c>
      <c r="E17" s="17"/>
      <c r="F17" s="17"/>
      <c r="G17" s="17"/>
      <c r="H17" s="17"/>
      <c r="I17" s="17">
        <v>6.03</v>
      </c>
      <c r="J17" s="17">
        <v>55.087</v>
      </c>
      <c r="K17" s="17"/>
      <c r="L17" s="16">
        <f t="shared" si="1"/>
        <v>621.693</v>
      </c>
      <c r="M17" s="16">
        <f t="shared" si="2"/>
        <v>1778.773</v>
      </c>
      <c r="N17" s="17">
        <v>1700</v>
      </c>
      <c r="O17" s="16">
        <f t="shared" si="3"/>
        <v>3478.773</v>
      </c>
    </row>
    <row r="18" spans="1:15" ht="18" customHeight="1">
      <c r="A18" s="45"/>
      <c r="B18" s="7" t="s">
        <v>69</v>
      </c>
      <c r="C18" s="17">
        <v>40933.136</v>
      </c>
      <c r="D18" s="17">
        <v>55934.059</v>
      </c>
      <c r="E18" s="17"/>
      <c r="F18" s="17"/>
      <c r="G18" s="17">
        <v>361.8</v>
      </c>
      <c r="H18" s="17">
        <v>452.25</v>
      </c>
      <c r="I18" s="17">
        <v>90693.964</v>
      </c>
      <c r="J18" s="17">
        <v>2582.493</v>
      </c>
      <c r="K18" s="17"/>
      <c r="L18" s="16">
        <f t="shared" si="1"/>
        <v>150024.566</v>
      </c>
      <c r="M18" s="16">
        <f t="shared" si="2"/>
        <v>190957.70200000002</v>
      </c>
      <c r="N18" s="17">
        <v>21250</v>
      </c>
      <c r="O18" s="16">
        <f t="shared" si="3"/>
        <v>212207.70200000002</v>
      </c>
    </row>
    <row r="19" spans="1:15" ht="18" customHeight="1">
      <c r="A19" s="45"/>
      <c r="B19" s="7" t="s">
        <v>81</v>
      </c>
      <c r="C19" s="17">
        <v>85181.138</v>
      </c>
      <c r="D19" s="17">
        <v>45286.873</v>
      </c>
      <c r="E19" s="17"/>
      <c r="F19" s="17"/>
      <c r="G19" s="17"/>
      <c r="H19" s="17">
        <v>1507.5</v>
      </c>
      <c r="I19" s="17">
        <v>606.895</v>
      </c>
      <c r="J19" s="17">
        <v>3993.444</v>
      </c>
      <c r="K19" s="17"/>
      <c r="L19" s="16">
        <f t="shared" si="1"/>
        <v>51394.712</v>
      </c>
      <c r="M19" s="16">
        <f t="shared" si="2"/>
        <v>136575.84999999998</v>
      </c>
      <c r="N19" s="17">
        <v>42500</v>
      </c>
      <c r="O19" s="16">
        <f t="shared" si="3"/>
        <v>179075.84999999998</v>
      </c>
    </row>
    <row r="20" spans="1:15" ht="18" customHeight="1">
      <c r="A20" s="45"/>
      <c r="B20" s="7" t="s">
        <v>83</v>
      </c>
      <c r="C20" s="17">
        <v>2122.788</v>
      </c>
      <c r="D20" s="17">
        <v>1466.834</v>
      </c>
      <c r="E20" s="17"/>
      <c r="F20" s="17"/>
      <c r="G20" s="17"/>
      <c r="H20" s="17">
        <v>120.6</v>
      </c>
      <c r="I20" s="17">
        <v>98.98</v>
      </c>
      <c r="J20" s="17">
        <v>662.874</v>
      </c>
      <c r="K20" s="17"/>
      <c r="L20" s="16">
        <f t="shared" si="1"/>
        <v>2349.288</v>
      </c>
      <c r="M20" s="16">
        <f t="shared" si="2"/>
        <v>4472.076</v>
      </c>
      <c r="N20" s="17">
        <v>17000</v>
      </c>
      <c r="O20" s="16">
        <f t="shared" si="3"/>
        <v>21472.076</v>
      </c>
    </row>
    <row r="21" spans="1:15" ht="18" customHeight="1">
      <c r="A21" s="8"/>
      <c r="B21" s="7" t="s">
        <v>84</v>
      </c>
      <c r="C21" s="17">
        <v>13731.874</v>
      </c>
      <c r="D21" s="17">
        <v>453.857</v>
      </c>
      <c r="E21" s="17"/>
      <c r="F21" s="17"/>
      <c r="G21" s="17"/>
      <c r="H21" s="17"/>
      <c r="I21" s="17">
        <v>798.95</v>
      </c>
      <c r="J21" s="17"/>
      <c r="K21" s="17"/>
      <c r="L21" s="16">
        <f t="shared" si="1"/>
        <v>1252.807</v>
      </c>
      <c r="M21" s="16">
        <f t="shared" si="2"/>
        <v>14984.681</v>
      </c>
      <c r="N21" s="17"/>
      <c r="O21" s="16">
        <f t="shared" si="3"/>
        <v>14984.681</v>
      </c>
    </row>
    <row r="22" spans="1:15" ht="18" customHeight="1">
      <c r="A22" s="8"/>
      <c r="B22" s="7" t="s">
        <v>85</v>
      </c>
      <c r="C22" s="17">
        <v>99485.52</v>
      </c>
      <c r="D22" s="17">
        <v>11276.703</v>
      </c>
      <c r="E22" s="17"/>
      <c r="F22" s="17"/>
      <c r="G22" s="17"/>
      <c r="H22" s="17"/>
      <c r="I22" s="17">
        <v>104.018</v>
      </c>
      <c r="J22" s="17">
        <v>16584.007</v>
      </c>
      <c r="K22" s="17"/>
      <c r="L22" s="16">
        <f t="shared" si="1"/>
        <v>27964.728000000003</v>
      </c>
      <c r="M22" s="16">
        <f t="shared" si="2"/>
        <v>127450.24799999999</v>
      </c>
      <c r="N22" s="17">
        <v>42500</v>
      </c>
      <c r="O22" s="16">
        <f t="shared" si="3"/>
        <v>169950.248</v>
      </c>
    </row>
    <row r="23" spans="1:15" ht="18" customHeight="1">
      <c r="A23" s="8"/>
      <c r="B23" s="7" t="s">
        <v>86</v>
      </c>
      <c r="C23" s="17">
        <v>52226</v>
      </c>
      <c r="D23" s="17">
        <v>27247.815</v>
      </c>
      <c r="E23" s="17"/>
      <c r="F23" s="17"/>
      <c r="G23" s="17"/>
      <c r="H23" s="17"/>
      <c r="I23" s="17">
        <v>9045</v>
      </c>
      <c r="J23" s="17">
        <v>1326.6</v>
      </c>
      <c r="K23" s="17"/>
      <c r="L23" s="16">
        <f t="shared" si="1"/>
        <v>37619.415</v>
      </c>
      <c r="M23" s="16">
        <f t="shared" si="2"/>
        <v>89845.41500000001</v>
      </c>
      <c r="N23" s="17"/>
      <c r="O23" s="16">
        <f t="shared" si="3"/>
        <v>89845.41500000001</v>
      </c>
    </row>
    <row r="24" spans="1:15" ht="18" customHeight="1">
      <c r="A24" s="8"/>
      <c r="B24" s="7" t="s">
        <v>87</v>
      </c>
      <c r="C24" s="17">
        <v>14363.232</v>
      </c>
      <c r="D24" s="17">
        <v>18813.976</v>
      </c>
      <c r="E24" s="17"/>
      <c r="F24" s="17"/>
      <c r="G24" s="17"/>
      <c r="H24" s="17"/>
      <c r="I24" s="17">
        <v>45.225</v>
      </c>
      <c r="J24" s="17">
        <v>4293.36</v>
      </c>
      <c r="K24" s="17"/>
      <c r="L24" s="16">
        <f t="shared" si="1"/>
        <v>23152.560999999998</v>
      </c>
      <c r="M24" s="16">
        <f t="shared" si="2"/>
        <v>37515.793</v>
      </c>
      <c r="N24" s="17">
        <v>850</v>
      </c>
      <c r="O24" s="16">
        <f t="shared" si="3"/>
        <v>38365.793</v>
      </c>
    </row>
    <row r="25" spans="1:15" ht="18" customHeight="1">
      <c r="A25" s="9">
        <v>4</v>
      </c>
      <c r="B25" s="7" t="s">
        <v>23</v>
      </c>
      <c r="C25" s="17">
        <v>165424.022</v>
      </c>
      <c r="D25" s="17">
        <v>130172.24</v>
      </c>
      <c r="E25" s="17"/>
      <c r="F25" s="17"/>
      <c r="G25" s="17"/>
      <c r="H25" s="17"/>
      <c r="I25" s="17">
        <v>4859.753</v>
      </c>
      <c r="J25" s="17">
        <v>6006.559</v>
      </c>
      <c r="K25" s="17"/>
      <c r="L25" s="16">
        <f t="shared" si="1"/>
        <v>141038.55200000003</v>
      </c>
      <c r="M25" s="16">
        <f t="shared" si="2"/>
        <v>306462.574</v>
      </c>
      <c r="N25" s="17">
        <v>114500</v>
      </c>
      <c r="O25" s="16">
        <f t="shared" si="3"/>
        <v>420962.574</v>
      </c>
    </row>
    <row r="26" spans="1:15" ht="18" customHeight="1">
      <c r="A26" s="5">
        <v>5</v>
      </c>
      <c r="B26" s="6" t="s">
        <v>63</v>
      </c>
      <c r="C26" s="16">
        <f aca="true" t="shared" si="5" ref="C26:K26">SUM(C27:C28)</f>
        <v>102696.851</v>
      </c>
      <c r="D26" s="16">
        <f t="shared" si="5"/>
        <v>50305.934</v>
      </c>
      <c r="E26" s="16">
        <f t="shared" si="5"/>
        <v>689000</v>
      </c>
      <c r="F26" s="16">
        <f t="shared" si="5"/>
        <v>184158.303</v>
      </c>
      <c r="G26" s="16">
        <f t="shared" si="5"/>
        <v>1413458.116</v>
      </c>
      <c r="H26" s="16">
        <f t="shared" si="5"/>
        <v>253000</v>
      </c>
      <c r="I26" s="16">
        <f t="shared" si="5"/>
        <v>4343992.175</v>
      </c>
      <c r="J26" s="16">
        <f t="shared" si="5"/>
        <v>56620.521</v>
      </c>
      <c r="K26" s="16">
        <f t="shared" si="5"/>
        <v>3901000.06</v>
      </c>
      <c r="L26" s="16">
        <f t="shared" si="1"/>
        <v>10891535.109</v>
      </c>
      <c r="M26" s="16">
        <f t="shared" si="2"/>
        <v>10994231.959999999</v>
      </c>
      <c r="N26" s="16">
        <f>SUM(N27:N28)</f>
        <v>704650</v>
      </c>
      <c r="O26" s="16">
        <f t="shared" si="3"/>
        <v>11698881.959999999</v>
      </c>
    </row>
    <row r="27" spans="1:15" ht="18" customHeight="1">
      <c r="A27" s="44"/>
      <c r="B27" s="7" t="s">
        <v>54</v>
      </c>
      <c r="C27" s="18">
        <v>102696.851</v>
      </c>
      <c r="D27" s="18">
        <v>31519.964</v>
      </c>
      <c r="E27" s="17"/>
      <c r="F27" s="17"/>
      <c r="G27" s="17"/>
      <c r="H27" s="17"/>
      <c r="I27" s="17">
        <v>1061.808</v>
      </c>
      <c r="J27" s="17">
        <v>56620.521</v>
      </c>
      <c r="K27" s="17"/>
      <c r="L27" s="16">
        <f t="shared" si="1"/>
        <v>89202.293</v>
      </c>
      <c r="M27" s="16">
        <f t="shared" si="2"/>
        <v>191899.144</v>
      </c>
      <c r="N27" s="17">
        <v>34000</v>
      </c>
      <c r="O27" s="16">
        <f t="shared" si="3"/>
        <v>225899.144</v>
      </c>
    </row>
    <row r="28" spans="1:15" ht="18" customHeight="1">
      <c r="A28" s="46"/>
      <c r="B28" s="7" t="s">
        <v>55</v>
      </c>
      <c r="C28" s="17"/>
      <c r="D28" s="17">
        <v>18785.97</v>
      </c>
      <c r="E28" s="17">
        <v>689000</v>
      </c>
      <c r="F28" s="17">
        <v>184158.303</v>
      </c>
      <c r="G28" s="17">
        <v>1413458.116</v>
      </c>
      <c r="H28" s="17">
        <v>253000</v>
      </c>
      <c r="I28" s="17">
        <v>4342930.367</v>
      </c>
      <c r="J28" s="17"/>
      <c r="K28" s="17">
        <v>3901000.06</v>
      </c>
      <c r="L28" s="16">
        <f t="shared" si="1"/>
        <v>10802332.816</v>
      </c>
      <c r="M28" s="16">
        <f t="shared" si="2"/>
        <v>10802332.816</v>
      </c>
      <c r="N28" s="17">
        <v>670650</v>
      </c>
      <c r="O28" s="16">
        <f t="shared" si="3"/>
        <v>11472982.816</v>
      </c>
    </row>
    <row r="29" spans="1:15" ht="18" customHeight="1">
      <c r="A29" s="9">
        <v>6</v>
      </c>
      <c r="B29" s="7" t="s">
        <v>24</v>
      </c>
      <c r="C29" s="17">
        <v>5087468.36</v>
      </c>
      <c r="D29" s="17">
        <v>739411.78</v>
      </c>
      <c r="E29" s="17"/>
      <c r="F29" s="17"/>
      <c r="G29" s="17"/>
      <c r="H29" s="17"/>
      <c r="I29" s="17">
        <v>19116.623</v>
      </c>
      <c r="J29" s="17">
        <v>368325.378</v>
      </c>
      <c r="K29" s="17"/>
      <c r="L29" s="16">
        <f t="shared" si="1"/>
        <v>1126853.781</v>
      </c>
      <c r="M29" s="16">
        <f t="shared" si="2"/>
        <v>6214322.141000001</v>
      </c>
      <c r="N29" s="17">
        <v>255000</v>
      </c>
      <c r="O29" s="16">
        <f t="shared" si="3"/>
        <v>6469322.141000001</v>
      </c>
    </row>
    <row r="30" spans="1:15" ht="18" customHeight="1">
      <c r="A30" s="9">
        <v>7</v>
      </c>
      <c r="B30" s="7" t="s">
        <v>25</v>
      </c>
      <c r="C30" s="17">
        <v>98868.312</v>
      </c>
      <c r="D30" s="17">
        <v>20303.6</v>
      </c>
      <c r="E30" s="17"/>
      <c r="F30" s="17"/>
      <c r="G30" s="17"/>
      <c r="H30" s="17">
        <v>184522.76</v>
      </c>
      <c r="I30" s="17">
        <v>2227.979</v>
      </c>
      <c r="J30" s="17">
        <v>5224.547</v>
      </c>
      <c r="K30" s="17">
        <v>2000</v>
      </c>
      <c r="L30" s="16">
        <f t="shared" si="1"/>
        <v>214278.886</v>
      </c>
      <c r="M30" s="16">
        <f t="shared" si="2"/>
        <v>313147.19800000003</v>
      </c>
      <c r="N30" s="17">
        <v>25500</v>
      </c>
      <c r="O30" s="16">
        <f t="shared" si="3"/>
        <v>338647.19800000003</v>
      </c>
    </row>
    <row r="31" spans="1:15" ht="18" customHeight="1">
      <c r="A31" s="9">
        <v>8</v>
      </c>
      <c r="B31" s="7" t="s">
        <v>26</v>
      </c>
      <c r="C31" s="17">
        <v>1952369.635</v>
      </c>
      <c r="D31" s="17">
        <v>1765618.828</v>
      </c>
      <c r="E31" s="17"/>
      <c r="F31" s="17">
        <v>1198</v>
      </c>
      <c r="G31" s="17"/>
      <c r="H31" s="17"/>
      <c r="I31" s="17">
        <v>26117.848</v>
      </c>
      <c r="J31" s="17">
        <v>62195.62</v>
      </c>
      <c r="K31" s="17"/>
      <c r="L31" s="16">
        <f t="shared" si="1"/>
        <v>1855130.296</v>
      </c>
      <c r="M31" s="16">
        <f t="shared" si="2"/>
        <v>3807499.9310000003</v>
      </c>
      <c r="N31" s="17">
        <v>481500</v>
      </c>
      <c r="O31" s="16">
        <f t="shared" si="3"/>
        <v>4288999.931</v>
      </c>
    </row>
    <row r="32" spans="1:15" ht="18" customHeight="1">
      <c r="A32" s="9">
        <v>9</v>
      </c>
      <c r="B32" s="7" t="s">
        <v>27</v>
      </c>
      <c r="C32" s="17">
        <v>2250878.671</v>
      </c>
      <c r="D32" s="17">
        <v>1664892.48</v>
      </c>
      <c r="E32" s="17"/>
      <c r="F32" s="17">
        <v>74552</v>
      </c>
      <c r="G32" s="17"/>
      <c r="H32" s="17"/>
      <c r="I32" s="17">
        <v>5279.8</v>
      </c>
      <c r="J32" s="17">
        <v>554465.623</v>
      </c>
      <c r="K32" s="17"/>
      <c r="L32" s="16">
        <f t="shared" si="1"/>
        <v>2299189.903</v>
      </c>
      <c r="M32" s="16">
        <f t="shared" si="2"/>
        <v>4550068.574</v>
      </c>
      <c r="N32" s="17">
        <v>314500</v>
      </c>
      <c r="O32" s="16">
        <f t="shared" si="3"/>
        <v>4864568.574</v>
      </c>
    </row>
    <row r="33" spans="1:15" ht="18" customHeight="1">
      <c r="A33" s="9">
        <v>10</v>
      </c>
      <c r="B33" s="7" t="s">
        <v>28</v>
      </c>
      <c r="C33" s="18">
        <v>220970.989</v>
      </c>
      <c r="D33" s="17">
        <v>78038.854</v>
      </c>
      <c r="E33" s="17"/>
      <c r="F33" s="17"/>
      <c r="G33" s="17"/>
      <c r="H33" s="17"/>
      <c r="I33" s="17">
        <v>251.289</v>
      </c>
      <c r="J33" s="17">
        <v>3839.343</v>
      </c>
      <c r="K33" s="17"/>
      <c r="L33" s="16">
        <f t="shared" si="1"/>
        <v>82129.486</v>
      </c>
      <c r="M33" s="16">
        <f t="shared" si="2"/>
        <v>303100.475</v>
      </c>
      <c r="N33" s="17">
        <v>12750</v>
      </c>
      <c r="O33" s="16">
        <f t="shared" si="3"/>
        <v>315850.475</v>
      </c>
    </row>
    <row r="34" spans="1:15" ht="18" customHeight="1">
      <c r="A34" s="57">
        <v>68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8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</row>
    <row r="36" spans="1:15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" customHeight="1">
      <c r="A37" s="64" t="s">
        <v>0</v>
      </c>
      <c r="B37" s="51" t="s">
        <v>58</v>
      </c>
      <c r="C37" s="12" t="s">
        <v>1</v>
      </c>
      <c r="D37" s="12" t="s">
        <v>3</v>
      </c>
      <c r="E37" s="53" t="s">
        <v>5</v>
      </c>
      <c r="F37" s="53" t="s">
        <v>6</v>
      </c>
      <c r="G37" s="53" t="s">
        <v>7</v>
      </c>
      <c r="H37" s="12" t="s">
        <v>8</v>
      </c>
      <c r="I37" s="12" t="s">
        <v>10</v>
      </c>
      <c r="J37" s="12" t="s">
        <v>12</v>
      </c>
      <c r="K37" s="12" t="s">
        <v>15</v>
      </c>
      <c r="L37" s="12" t="s">
        <v>14</v>
      </c>
      <c r="M37" s="12" t="s">
        <v>17</v>
      </c>
      <c r="N37" s="12" t="s">
        <v>19</v>
      </c>
      <c r="O37" s="53" t="s">
        <v>21</v>
      </c>
    </row>
    <row r="38" spans="1:15" ht="18" customHeight="1">
      <c r="A38" s="65"/>
      <c r="B38" s="52"/>
      <c r="C38" s="13" t="s">
        <v>2</v>
      </c>
      <c r="D38" s="13" t="s">
        <v>4</v>
      </c>
      <c r="E38" s="54"/>
      <c r="F38" s="54"/>
      <c r="G38" s="54"/>
      <c r="H38" s="13" t="s">
        <v>9</v>
      </c>
      <c r="I38" s="13" t="s">
        <v>11</v>
      </c>
      <c r="J38" s="13" t="s">
        <v>13</v>
      </c>
      <c r="K38" s="13" t="s">
        <v>16</v>
      </c>
      <c r="L38" s="13" t="s">
        <v>51</v>
      </c>
      <c r="M38" s="13" t="s">
        <v>18</v>
      </c>
      <c r="N38" s="13" t="s">
        <v>20</v>
      </c>
      <c r="O38" s="54"/>
    </row>
    <row r="39" spans="1:15" ht="18" customHeight="1">
      <c r="A39" s="9">
        <v>11</v>
      </c>
      <c r="B39" s="7" t="s">
        <v>29</v>
      </c>
      <c r="C39" s="17">
        <v>4403042</v>
      </c>
      <c r="D39" s="17">
        <v>179465.777</v>
      </c>
      <c r="E39" s="17"/>
      <c r="F39" s="17">
        <v>2494</v>
      </c>
      <c r="G39" s="17">
        <v>180.9</v>
      </c>
      <c r="H39" s="17"/>
      <c r="I39" s="17">
        <v>3631.503</v>
      </c>
      <c r="J39" s="17">
        <v>20440.64</v>
      </c>
      <c r="K39" s="17"/>
      <c r="L39" s="16">
        <f aca="true" t="shared" si="6" ref="L39:L65">D39+E39+F39+G39+H39+I39+J39+K39</f>
        <v>206212.82</v>
      </c>
      <c r="M39" s="16">
        <f aca="true" t="shared" si="7" ref="M39:M65">C39+D39+E39+F39+G39+H39+I39+J39+K39</f>
        <v>4609254.819999999</v>
      </c>
      <c r="N39" s="17">
        <v>212500</v>
      </c>
      <c r="O39" s="16">
        <f aca="true" t="shared" si="8" ref="O39:O66">M39+N39</f>
        <v>4821754.819999999</v>
      </c>
    </row>
    <row r="40" spans="1:15" ht="18" customHeight="1">
      <c r="A40" s="9">
        <v>12</v>
      </c>
      <c r="B40" s="7" t="s">
        <v>30</v>
      </c>
      <c r="C40" s="17">
        <v>43505.252</v>
      </c>
      <c r="D40" s="17">
        <v>17661</v>
      </c>
      <c r="E40" s="17"/>
      <c r="F40" s="17"/>
      <c r="G40" s="17"/>
      <c r="H40" s="17"/>
      <c r="I40" s="17">
        <v>13514.291</v>
      </c>
      <c r="J40" s="17">
        <v>2965.313</v>
      </c>
      <c r="K40" s="17"/>
      <c r="L40" s="16">
        <f t="shared" si="6"/>
        <v>34140.604</v>
      </c>
      <c r="M40" s="16">
        <f t="shared" si="7"/>
        <v>77645.856</v>
      </c>
      <c r="N40" s="17">
        <v>170000</v>
      </c>
      <c r="O40" s="16">
        <f t="shared" si="8"/>
        <v>247645.856</v>
      </c>
    </row>
    <row r="41" spans="1:15" ht="18" customHeight="1">
      <c r="A41" s="9">
        <v>13</v>
      </c>
      <c r="B41" s="7" t="s">
        <v>31</v>
      </c>
      <c r="C41" s="17">
        <v>31486.808</v>
      </c>
      <c r="D41" s="17">
        <v>11964.414</v>
      </c>
      <c r="E41" s="17"/>
      <c r="F41" s="17">
        <v>34907</v>
      </c>
      <c r="G41" s="17"/>
      <c r="H41" s="17">
        <v>4200000</v>
      </c>
      <c r="I41" s="17">
        <v>63.315</v>
      </c>
      <c r="J41" s="17">
        <v>990.728</v>
      </c>
      <c r="K41" s="17"/>
      <c r="L41" s="16">
        <f t="shared" si="6"/>
        <v>4247925.457</v>
      </c>
      <c r="M41" s="16">
        <f t="shared" si="7"/>
        <v>4279412.265000001</v>
      </c>
      <c r="N41" s="17">
        <v>68000</v>
      </c>
      <c r="O41" s="16">
        <f t="shared" si="8"/>
        <v>4347412.265000001</v>
      </c>
    </row>
    <row r="42" spans="1:15" ht="18" customHeight="1">
      <c r="A42" s="9">
        <v>14</v>
      </c>
      <c r="B42" s="7" t="s">
        <v>32</v>
      </c>
      <c r="C42" s="17">
        <v>85334.34</v>
      </c>
      <c r="D42" s="17">
        <v>13907.433</v>
      </c>
      <c r="E42" s="17"/>
      <c r="F42" s="17"/>
      <c r="G42" s="17">
        <v>26157.709</v>
      </c>
      <c r="H42" s="17"/>
      <c r="I42" s="17">
        <v>828</v>
      </c>
      <c r="J42" s="17">
        <v>2807.568</v>
      </c>
      <c r="K42" s="17"/>
      <c r="L42" s="16">
        <f t="shared" si="6"/>
        <v>43700.71</v>
      </c>
      <c r="M42" s="16">
        <f t="shared" si="7"/>
        <v>129035.05</v>
      </c>
      <c r="N42" s="17">
        <v>25500</v>
      </c>
      <c r="O42" s="16">
        <f t="shared" si="8"/>
        <v>154535.05</v>
      </c>
    </row>
    <row r="43" spans="1:15" ht="18" customHeight="1">
      <c r="A43" s="9">
        <v>15</v>
      </c>
      <c r="B43" s="7" t="s">
        <v>33</v>
      </c>
      <c r="C43" s="17">
        <v>37615.516</v>
      </c>
      <c r="D43" s="17">
        <v>71335.407</v>
      </c>
      <c r="E43" s="17"/>
      <c r="F43" s="17">
        <v>137047</v>
      </c>
      <c r="G43" s="17"/>
      <c r="H43" s="17"/>
      <c r="I43" s="17">
        <v>183.915</v>
      </c>
      <c r="J43" s="17">
        <v>1736.15</v>
      </c>
      <c r="K43" s="17"/>
      <c r="L43" s="16">
        <f t="shared" si="6"/>
        <v>210302.472</v>
      </c>
      <c r="M43" s="16">
        <f t="shared" si="7"/>
        <v>247917.988</v>
      </c>
      <c r="N43" s="17">
        <v>382500</v>
      </c>
      <c r="O43" s="16">
        <f t="shared" si="8"/>
        <v>630417.988</v>
      </c>
    </row>
    <row r="44" spans="1:15" ht="18" customHeight="1">
      <c r="A44" s="9">
        <v>16</v>
      </c>
      <c r="B44" s="7" t="s">
        <v>50</v>
      </c>
      <c r="C44" s="18">
        <v>31004.869</v>
      </c>
      <c r="D44" s="17">
        <v>12257.672</v>
      </c>
      <c r="E44" s="17"/>
      <c r="F44" s="17"/>
      <c r="G44" s="17">
        <v>527319.453</v>
      </c>
      <c r="H44" s="17"/>
      <c r="I44" s="17">
        <v>90.7</v>
      </c>
      <c r="J44" s="17">
        <v>2011.067</v>
      </c>
      <c r="K44" s="17"/>
      <c r="L44" s="16">
        <f t="shared" si="6"/>
        <v>541678.892</v>
      </c>
      <c r="M44" s="16">
        <f t="shared" si="7"/>
        <v>572683.7609999999</v>
      </c>
      <c r="N44" s="17">
        <v>565724</v>
      </c>
      <c r="O44" s="16">
        <f t="shared" si="8"/>
        <v>1138407.761</v>
      </c>
    </row>
    <row r="45" spans="1:15" ht="18" customHeight="1">
      <c r="A45" s="9">
        <v>17</v>
      </c>
      <c r="B45" s="7" t="s">
        <v>34</v>
      </c>
      <c r="C45" s="17">
        <v>97511.071</v>
      </c>
      <c r="D45" s="17">
        <v>87545</v>
      </c>
      <c r="E45" s="17"/>
      <c r="F45" s="17">
        <v>73511</v>
      </c>
      <c r="G45" s="17"/>
      <c r="H45" s="17"/>
      <c r="I45" s="17">
        <v>65.3</v>
      </c>
      <c r="J45" s="17">
        <v>2363.967</v>
      </c>
      <c r="K45" s="17"/>
      <c r="L45" s="16">
        <f t="shared" si="6"/>
        <v>163485.267</v>
      </c>
      <c r="M45" s="16">
        <f t="shared" si="7"/>
        <v>260996.338</v>
      </c>
      <c r="N45" s="17">
        <v>541988.4</v>
      </c>
      <c r="O45" s="16">
        <f t="shared" si="8"/>
        <v>802984.738</v>
      </c>
    </row>
    <row r="46" spans="1:15" ht="18" customHeight="1">
      <c r="A46" s="9">
        <v>18</v>
      </c>
      <c r="B46" s="7" t="s">
        <v>35</v>
      </c>
      <c r="C46" s="17">
        <v>144201.775</v>
      </c>
      <c r="D46" s="17">
        <v>15744.208</v>
      </c>
      <c r="E46" s="17"/>
      <c r="F46" s="17">
        <v>334058.966</v>
      </c>
      <c r="G46" s="17"/>
      <c r="H46" s="17"/>
      <c r="I46" s="17">
        <v>326.458</v>
      </c>
      <c r="J46" s="17">
        <v>1301.519</v>
      </c>
      <c r="K46" s="17"/>
      <c r="L46" s="16">
        <f t="shared" si="6"/>
        <v>351431.15099999995</v>
      </c>
      <c r="M46" s="16">
        <f t="shared" si="7"/>
        <v>495632.926</v>
      </c>
      <c r="N46" s="17">
        <v>185730.4</v>
      </c>
      <c r="O46" s="16">
        <f t="shared" si="8"/>
        <v>681363.326</v>
      </c>
    </row>
    <row r="47" spans="1:15" ht="18" customHeight="1">
      <c r="A47" s="9">
        <v>19</v>
      </c>
      <c r="B47" s="7" t="s">
        <v>36</v>
      </c>
      <c r="C47" s="17">
        <v>162493.606</v>
      </c>
      <c r="D47" s="17">
        <v>49951.07</v>
      </c>
      <c r="E47" s="17"/>
      <c r="F47" s="17">
        <v>6173.67</v>
      </c>
      <c r="G47" s="17"/>
      <c r="H47" s="17"/>
      <c r="I47" s="17">
        <v>34.371</v>
      </c>
      <c r="J47" s="17">
        <v>189.276</v>
      </c>
      <c r="K47" s="17"/>
      <c r="L47" s="16">
        <f t="shared" si="6"/>
        <v>56348.386999999995</v>
      </c>
      <c r="M47" s="16">
        <f t="shared" si="7"/>
        <v>218841.99300000005</v>
      </c>
      <c r="N47" s="17">
        <v>679748.989</v>
      </c>
      <c r="O47" s="16">
        <f t="shared" si="8"/>
        <v>898590.982</v>
      </c>
    </row>
    <row r="48" spans="1:15" ht="18" customHeight="1">
      <c r="A48" s="9">
        <v>20</v>
      </c>
      <c r="B48" s="7" t="s">
        <v>37</v>
      </c>
      <c r="C48" s="17">
        <v>21651.788</v>
      </c>
      <c r="D48" s="17">
        <v>1108296.074</v>
      </c>
      <c r="E48" s="17"/>
      <c r="F48" s="17"/>
      <c r="G48" s="17"/>
      <c r="H48" s="17"/>
      <c r="I48" s="17">
        <v>138.69</v>
      </c>
      <c r="J48" s="17">
        <v>1651.738</v>
      </c>
      <c r="K48" s="17"/>
      <c r="L48" s="16">
        <f t="shared" si="6"/>
        <v>1110086.5019999999</v>
      </c>
      <c r="M48" s="16">
        <f t="shared" si="7"/>
        <v>1131738.2899999998</v>
      </c>
      <c r="N48" s="17">
        <v>2603550</v>
      </c>
      <c r="O48" s="16">
        <f t="shared" si="8"/>
        <v>3735288.29</v>
      </c>
    </row>
    <row r="49" spans="1:15" ht="18" customHeight="1">
      <c r="A49" s="9">
        <v>21</v>
      </c>
      <c r="B49" s="7" t="s">
        <v>38</v>
      </c>
      <c r="C49" s="17">
        <v>31451.671</v>
      </c>
      <c r="D49" s="17">
        <v>86120.312</v>
      </c>
      <c r="E49" s="17"/>
      <c r="F49" s="17"/>
      <c r="G49" s="17"/>
      <c r="H49" s="17"/>
      <c r="I49" s="17">
        <v>2784.046</v>
      </c>
      <c r="J49" s="17">
        <v>12440.525</v>
      </c>
      <c r="K49" s="17"/>
      <c r="L49" s="16">
        <f t="shared" si="6"/>
        <v>101344.883</v>
      </c>
      <c r="M49" s="16">
        <f t="shared" si="7"/>
        <v>132796.554</v>
      </c>
      <c r="N49" s="17">
        <v>51000</v>
      </c>
      <c r="O49" s="16">
        <f t="shared" si="8"/>
        <v>183796.554</v>
      </c>
    </row>
    <row r="50" spans="1:15" ht="18" customHeight="1">
      <c r="A50" s="9">
        <v>22</v>
      </c>
      <c r="B50" s="7" t="s">
        <v>39</v>
      </c>
      <c r="C50" s="17">
        <v>23041.297</v>
      </c>
      <c r="D50" s="17">
        <v>10985.197</v>
      </c>
      <c r="E50" s="17"/>
      <c r="F50" s="17">
        <v>852862.377</v>
      </c>
      <c r="G50" s="17"/>
      <c r="H50" s="17"/>
      <c r="I50" s="17">
        <v>62301.96</v>
      </c>
      <c r="J50" s="17">
        <v>540.287</v>
      </c>
      <c r="K50" s="17"/>
      <c r="L50" s="16">
        <f t="shared" si="6"/>
        <v>926689.821</v>
      </c>
      <c r="M50" s="16">
        <f t="shared" si="7"/>
        <v>949731.1179999999</v>
      </c>
      <c r="N50" s="17">
        <v>595000</v>
      </c>
      <c r="O50" s="16">
        <f t="shared" si="8"/>
        <v>1544731.1179999998</v>
      </c>
    </row>
    <row r="51" spans="1:15" ht="18" customHeight="1">
      <c r="A51" s="9">
        <v>23</v>
      </c>
      <c r="B51" s="7" t="s">
        <v>40</v>
      </c>
      <c r="C51" s="20">
        <v>1832843.88</v>
      </c>
      <c r="D51" s="17">
        <v>112193.226</v>
      </c>
      <c r="E51" s="17"/>
      <c r="F51" s="17"/>
      <c r="G51" s="17"/>
      <c r="H51" s="17"/>
      <c r="I51" s="17">
        <v>8761.183</v>
      </c>
      <c r="J51" s="17">
        <v>29229.229</v>
      </c>
      <c r="K51" s="17"/>
      <c r="L51" s="16">
        <f t="shared" si="6"/>
        <v>150183.638</v>
      </c>
      <c r="M51" s="16">
        <f t="shared" si="7"/>
        <v>1983027.518</v>
      </c>
      <c r="N51" s="17">
        <v>212500</v>
      </c>
      <c r="O51" s="16">
        <f t="shared" si="8"/>
        <v>2195527.518</v>
      </c>
    </row>
    <row r="52" spans="1:15" ht="18" customHeight="1">
      <c r="A52" s="9">
        <v>24</v>
      </c>
      <c r="B52" s="7" t="s">
        <v>41</v>
      </c>
      <c r="C52" s="17">
        <v>176105.08</v>
      </c>
      <c r="D52" s="17">
        <v>1200513.861</v>
      </c>
      <c r="E52" s="17"/>
      <c r="F52" s="17">
        <v>1347714.558</v>
      </c>
      <c r="G52" s="17"/>
      <c r="H52" s="17"/>
      <c r="I52" s="17">
        <v>15.075</v>
      </c>
      <c r="J52" s="17">
        <v>1829.501</v>
      </c>
      <c r="K52" s="17"/>
      <c r="L52" s="16">
        <f t="shared" si="6"/>
        <v>2550072.995</v>
      </c>
      <c r="M52" s="16">
        <f t="shared" si="7"/>
        <v>2726178.075</v>
      </c>
      <c r="N52" s="17">
        <v>1278134.222</v>
      </c>
      <c r="O52" s="16">
        <f t="shared" si="8"/>
        <v>4004312.2970000003</v>
      </c>
    </row>
    <row r="53" spans="1:15" ht="18" customHeight="1">
      <c r="A53" s="9">
        <v>25</v>
      </c>
      <c r="B53" s="7" t="s">
        <v>52</v>
      </c>
      <c r="C53" s="17">
        <v>100660.373</v>
      </c>
      <c r="D53" s="17">
        <v>8333.46</v>
      </c>
      <c r="E53" s="17"/>
      <c r="F53" s="17"/>
      <c r="G53" s="17"/>
      <c r="H53" s="17"/>
      <c r="I53" s="17">
        <v>225.612</v>
      </c>
      <c r="J53" s="17">
        <v>3676.937</v>
      </c>
      <c r="K53" s="17"/>
      <c r="L53" s="16">
        <f t="shared" si="6"/>
        <v>12236.008999999998</v>
      </c>
      <c r="M53" s="16">
        <f t="shared" si="7"/>
        <v>112896.38200000001</v>
      </c>
      <c r="N53" s="17">
        <v>24650</v>
      </c>
      <c r="O53" s="16">
        <f t="shared" si="8"/>
        <v>137546.382</v>
      </c>
    </row>
    <row r="54" spans="1:15" ht="18" customHeight="1">
      <c r="A54" s="9">
        <v>26</v>
      </c>
      <c r="B54" s="7" t="s">
        <v>42</v>
      </c>
      <c r="C54" s="17">
        <v>5684.84</v>
      </c>
      <c r="D54" s="17">
        <v>2702.438</v>
      </c>
      <c r="E54" s="17"/>
      <c r="F54" s="17">
        <v>97377</v>
      </c>
      <c r="G54" s="17"/>
      <c r="H54" s="17"/>
      <c r="I54" s="17">
        <v>369.94</v>
      </c>
      <c r="J54" s="17">
        <v>187.774</v>
      </c>
      <c r="K54" s="17"/>
      <c r="L54" s="16">
        <f t="shared" si="6"/>
        <v>100637.152</v>
      </c>
      <c r="M54" s="16">
        <f t="shared" si="7"/>
        <v>106321.99200000001</v>
      </c>
      <c r="N54" s="17">
        <v>255000</v>
      </c>
      <c r="O54" s="16">
        <f t="shared" si="8"/>
        <v>361321.992</v>
      </c>
    </row>
    <row r="55" spans="1:15" ht="18" customHeight="1">
      <c r="A55" s="10">
        <v>27</v>
      </c>
      <c r="B55" s="11" t="s">
        <v>43</v>
      </c>
      <c r="C55" s="17">
        <v>19736.984</v>
      </c>
      <c r="D55" s="17">
        <v>17380.25</v>
      </c>
      <c r="E55" s="17"/>
      <c r="F55" s="17"/>
      <c r="G55" s="17"/>
      <c r="H55" s="17"/>
      <c r="I55" s="17">
        <v>34.12</v>
      </c>
      <c r="J55" s="17">
        <v>2972.79</v>
      </c>
      <c r="K55" s="17"/>
      <c r="L55" s="16">
        <f t="shared" si="6"/>
        <v>20387.16</v>
      </c>
      <c r="M55" s="16">
        <f t="shared" si="7"/>
        <v>40124.144</v>
      </c>
      <c r="N55" s="17">
        <v>12720</v>
      </c>
      <c r="O55" s="16">
        <f t="shared" si="8"/>
        <v>52844.144</v>
      </c>
    </row>
    <row r="56" spans="1:15" ht="18" customHeight="1">
      <c r="A56" s="10">
        <v>28</v>
      </c>
      <c r="B56" s="11" t="s">
        <v>44</v>
      </c>
      <c r="C56" s="17">
        <v>5995.723</v>
      </c>
      <c r="D56" s="17">
        <v>3989.137</v>
      </c>
      <c r="E56" s="17"/>
      <c r="F56" s="17"/>
      <c r="G56" s="17"/>
      <c r="H56" s="17">
        <v>69785.482</v>
      </c>
      <c r="I56" s="17">
        <v>25.326</v>
      </c>
      <c r="J56" s="17">
        <v>1043.914</v>
      </c>
      <c r="K56" s="17"/>
      <c r="L56" s="16">
        <f t="shared" si="6"/>
        <v>74843.85900000001</v>
      </c>
      <c r="M56" s="16">
        <f t="shared" si="7"/>
        <v>80839.58200000001</v>
      </c>
      <c r="N56" s="17">
        <v>6800</v>
      </c>
      <c r="O56" s="16">
        <f t="shared" si="8"/>
        <v>87639.58200000001</v>
      </c>
    </row>
    <row r="57" spans="1:15" ht="18" customHeight="1">
      <c r="A57" s="10">
        <v>29</v>
      </c>
      <c r="B57" s="11" t="s">
        <v>45</v>
      </c>
      <c r="C57" s="17">
        <v>7645.178</v>
      </c>
      <c r="D57" s="17">
        <v>6171.705</v>
      </c>
      <c r="E57" s="17"/>
      <c r="F57" s="17"/>
      <c r="G57" s="17"/>
      <c r="H57" s="17"/>
      <c r="I57" s="17">
        <v>214.065</v>
      </c>
      <c r="J57" s="17">
        <v>979.634</v>
      </c>
      <c r="K57" s="17"/>
      <c r="L57" s="16">
        <f t="shared" si="6"/>
        <v>7365.4039999999995</v>
      </c>
      <c r="M57" s="16">
        <f t="shared" si="7"/>
        <v>15010.582</v>
      </c>
      <c r="N57" s="17">
        <v>3400</v>
      </c>
      <c r="O57" s="16">
        <f t="shared" si="8"/>
        <v>18410.582000000002</v>
      </c>
    </row>
    <row r="58" spans="1:15" ht="18" customHeight="1">
      <c r="A58" s="10">
        <v>30</v>
      </c>
      <c r="B58" s="11" t="s">
        <v>46</v>
      </c>
      <c r="C58" s="17">
        <v>2700725.981</v>
      </c>
      <c r="D58" s="17">
        <v>1174023.024</v>
      </c>
      <c r="E58" s="17"/>
      <c r="F58" s="17">
        <v>286160</v>
      </c>
      <c r="G58" s="17">
        <v>266294.8</v>
      </c>
      <c r="H58" s="17">
        <v>195617.375</v>
      </c>
      <c r="I58" s="17">
        <v>504535.631</v>
      </c>
      <c r="J58" s="17">
        <v>162616.801</v>
      </c>
      <c r="K58" s="17">
        <v>689860</v>
      </c>
      <c r="L58" s="16">
        <f t="shared" si="6"/>
        <v>3279107.631</v>
      </c>
      <c r="M58" s="16">
        <f t="shared" si="7"/>
        <v>5979833.612</v>
      </c>
      <c r="N58" s="17">
        <v>2303338.406</v>
      </c>
      <c r="O58" s="16">
        <f t="shared" si="8"/>
        <v>8283172.017999999</v>
      </c>
    </row>
    <row r="59" spans="1:15" ht="18" customHeight="1">
      <c r="A59" s="5">
        <v>31</v>
      </c>
      <c r="B59" s="6" t="s">
        <v>62</v>
      </c>
      <c r="C59" s="16">
        <f aca="true" t="shared" si="9" ref="C59:K59">SUM(C60:C64)</f>
        <v>305489.95999999996</v>
      </c>
      <c r="D59" s="16">
        <f t="shared" si="9"/>
        <v>82591.474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665610.387</v>
      </c>
      <c r="I59" s="16">
        <f t="shared" si="9"/>
        <v>180538.491</v>
      </c>
      <c r="J59" s="16">
        <f t="shared" si="9"/>
        <v>19776.910000000003</v>
      </c>
      <c r="K59" s="16">
        <f t="shared" si="9"/>
        <v>0</v>
      </c>
      <c r="L59" s="16">
        <f t="shared" si="6"/>
        <v>948517.2620000001</v>
      </c>
      <c r="M59" s="16">
        <f t="shared" si="7"/>
        <v>1254007.2219999998</v>
      </c>
      <c r="N59" s="16">
        <f>SUM(N60:N64)</f>
        <v>2556800</v>
      </c>
      <c r="O59" s="16">
        <f t="shared" si="8"/>
        <v>3810807.222</v>
      </c>
    </row>
    <row r="60" spans="1:15" ht="18" customHeight="1">
      <c r="A60" s="44"/>
      <c r="B60" s="11" t="s">
        <v>56</v>
      </c>
      <c r="C60" s="17">
        <v>176328.128</v>
      </c>
      <c r="D60" s="17">
        <v>20524.013</v>
      </c>
      <c r="E60" s="17"/>
      <c r="F60" s="17"/>
      <c r="G60" s="17"/>
      <c r="H60" s="17"/>
      <c r="I60" s="17">
        <v>604.809</v>
      </c>
      <c r="J60" s="17">
        <v>4184.123</v>
      </c>
      <c r="K60" s="17"/>
      <c r="L60" s="16">
        <f t="shared" si="6"/>
        <v>25312.945</v>
      </c>
      <c r="M60" s="16">
        <f t="shared" si="7"/>
        <v>201641.073</v>
      </c>
      <c r="N60" s="17"/>
      <c r="O60" s="16">
        <f t="shared" si="8"/>
        <v>201641.073</v>
      </c>
    </row>
    <row r="61" spans="1:15" ht="18" customHeight="1">
      <c r="A61" s="45"/>
      <c r="B61" s="11" t="s">
        <v>57</v>
      </c>
      <c r="C61" s="17">
        <v>70742.558</v>
      </c>
      <c r="D61" s="17">
        <v>38063.156</v>
      </c>
      <c r="E61" s="17"/>
      <c r="F61" s="17"/>
      <c r="G61" s="17"/>
      <c r="H61" s="17">
        <v>665610.387</v>
      </c>
      <c r="I61" s="17">
        <v>179423.547</v>
      </c>
      <c r="J61" s="17">
        <v>10708.074</v>
      </c>
      <c r="K61" s="17"/>
      <c r="L61" s="16">
        <f t="shared" si="6"/>
        <v>893805.164</v>
      </c>
      <c r="M61" s="16">
        <f t="shared" si="7"/>
        <v>964547.7220000001</v>
      </c>
      <c r="N61" s="17">
        <v>2550000</v>
      </c>
      <c r="O61" s="16">
        <f t="shared" si="8"/>
        <v>3514547.722</v>
      </c>
    </row>
    <row r="62" spans="1:15" ht="18" customHeight="1">
      <c r="A62" s="45"/>
      <c r="B62" s="11" t="s">
        <v>71</v>
      </c>
      <c r="C62" s="17">
        <v>6280.396</v>
      </c>
      <c r="D62" s="17">
        <v>9845.072</v>
      </c>
      <c r="E62" s="17"/>
      <c r="F62" s="17"/>
      <c r="G62" s="17"/>
      <c r="H62" s="17"/>
      <c r="I62" s="17">
        <v>127.23</v>
      </c>
      <c r="J62" s="17">
        <v>2518.128</v>
      </c>
      <c r="K62" s="17"/>
      <c r="L62" s="16">
        <f t="shared" si="6"/>
        <v>12490.43</v>
      </c>
      <c r="M62" s="16">
        <f t="shared" si="7"/>
        <v>18770.826</v>
      </c>
      <c r="N62" s="17"/>
      <c r="O62" s="16">
        <f t="shared" si="8"/>
        <v>18770.826</v>
      </c>
    </row>
    <row r="63" spans="1:15" ht="18" customHeight="1">
      <c r="A63" s="45"/>
      <c r="B63" s="11" t="s">
        <v>72</v>
      </c>
      <c r="C63" s="18">
        <v>36304.876</v>
      </c>
      <c r="D63" s="17">
        <v>9024.085</v>
      </c>
      <c r="E63" s="17"/>
      <c r="F63" s="17"/>
      <c r="G63" s="17"/>
      <c r="H63" s="17"/>
      <c r="I63" s="17">
        <v>256.275</v>
      </c>
      <c r="J63" s="17">
        <v>2224.88</v>
      </c>
      <c r="K63" s="17"/>
      <c r="L63" s="16">
        <f t="shared" si="6"/>
        <v>11505.239999999998</v>
      </c>
      <c r="M63" s="16">
        <f t="shared" si="7"/>
        <v>47810.115999999995</v>
      </c>
      <c r="N63" s="17">
        <v>6800</v>
      </c>
      <c r="O63" s="16">
        <f t="shared" si="8"/>
        <v>54610.115999999995</v>
      </c>
    </row>
    <row r="64" spans="1:15" ht="18" customHeight="1">
      <c r="A64" s="46"/>
      <c r="B64" s="11" t="s">
        <v>73</v>
      </c>
      <c r="C64" s="17">
        <v>15834.002</v>
      </c>
      <c r="D64" s="17">
        <v>5135.148</v>
      </c>
      <c r="E64" s="17"/>
      <c r="F64" s="17"/>
      <c r="G64" s="17"/>
      <c r="H64" s="17"/>
      <c r="I64" s="17">
        <v>126.63</v>
      </c>
      <c r="J64" s="17">
        <v>141.705</v>
      </c>
      <c r="K64" s="17"/>
      <c r="L64" s="16">
        <f t="shared" si="6"/>
        <v>5403.483</v>
      </c>
      <c r="M64" s="16">
        <f t="shared" si="7"/>
        <v>21237.485000000004</v>
      </c>
      <c r="N64" s="17"/>
      <c r="O64" s="16">
        <f t="shared" si="8"/>
        <v>21237.485000000004</v>
      </c>
    </row>
    <row r="65" spans="1:15" ht="18" customHeight="1">
      <c r="A65" s="9">
        <v>32</v>
      </c>
      <c r="B65" s="11" t="s">
        <v>47</v>
      </c>
      <c r="C65" s="17">
        <v>416287.784</v>
      </c>
      <c r="D65" s="17">
        <v>38003</v>
      </c>
      <c r="E65" s="17"/>
      <c r="F65" s="17"/>
      <c r="G65" s="17"/>
      <c r="H65" s="17"/>
      <c r="I65" s="17">
        <v>157</v>
      </c>
      <c r="J65" s="17">
        <v>416.8</v>
      </c>
      <c r="K65" s="17">
        <v>5000</v>
      </c>
      <c r="L65" s="16">
        <f t="shared" si="6"/>
        <v>43576.8</v>
      </c>
      <c r="M65" s="16">
        <f t="shared" si="7"/>
        <v>459864.584</v>
      </c>
      <c r="N65" s="17">
        <v>25500</v>
      </c>
      <c r="O65" s="16">
        <f t="shared" si="8"/>
        <v>485364.584</v>
      </c>
    </row>
    <row r="66" spans="1:16" ht="18" customHeight="1">
      <c r="A66" s="47" t="s">
        <v>48</v>
      </c>
      <c r="B66" s="48"/>
      <c r="C66" s="16">
        <f aca="true" t="shared" si="10" ref="C66:N66">C6+C12+C13+C25+C26+C29+C30+C31+C32+C33+C39+C40+C41+C42+C43+C44+C45+C46+C47+C48+C49+C50+C51+C52+C53+C54+C55+C56+C57+C58+C59+C65</f>
        <v>21269806.349</v>
      </c>
      <c r="D66" s="16">
        <f t="shared" si="10"/>
        <v>9167081.59</v>
      </c>
      <c r="E66" s="16">
        <f t="shared" si="10"/>
        <v>689000</v>
      </c>
      <c r="F66" s="16">
        <f t="shared" si="10"/>
        <v>3432213.874</v>
      </c>
      <c r="G66" s="16">
        <f t="shared" si="10"/>
        <v>2233772.778</v>
      </c>
      <c r="H66" s="16">
        <f t="shared" si="10"/>
        <v>5602662.104</v>
      </c>
      <c r="I66" s="16">
        <f t="shared" si="10"/>
        <v>5744119.7370000025</v>
      </c>
      <c r="J66" s="16">
        <f t="shared" si="10"/>
        <v>1382094.6439999999</v>
      </c>
      <c r="K66" s="16">
        <f t="shared" si="10"/>
        <v>4597860.0600000005</v>
      </c>
      <c r="L66" s="16">
        <f t="shared" si="10"/>
        <v>32848804.787000004</v>
      </c>
      <c r="M66" s="16">
        <f t="shared" si="10"/>
        <v>54118611.136</v>
      </c>
      <c r="N66" s="16">
        <f t="shared" si="10"/>
        <v>15046912.697</v>
      </c>
      <c r="O66" s="16">
        <f t="shared" si="8"/>
        <v>69165523.833</v>
      </c>
      <c r="P66" s="4"/>
    </row>
    <row r="67" spans="1:15" ht="18" customHeight="1">
      <c r="A67" s="3"/>
      <c r="B67" s="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9">
        <v>69</v>
      </c>
    </row>
    <row r="69" ht="18" customHeight="1">
      <c r="O69" s="14"/>
    </row>
    <row r="75" ht="18" customHeight="1">
      <c r="O75" s="22"/>
    </row>
  </sheetData>
  <sheetProtection password="CC66" sheet="1"/>
  <mergeCells count="24">
    <mergeCell ref="A7:A11"/>
    <mergeCell ref="A66:B66"/>
    <mergeCell ref="A37:A38"/>
    <mergeCell ref="B37:B38"/>
    <mergeCell ref="A60:A64"/>
    <mergeCell ref="E37:E38"/>
    <mergeCell ref="A1:B1"/>
    <mergeCell ref="G37:G38"/>
    <mergeCell ref="O37:O38"/>
    <mergeCell ref="F37:F38"/>
    <mergeCell ref="A14:A20"/>
    <mergeCell ref="A27:A28"/>
    <mergeCell ref="A36:O36"/>
    <mergeCell ref="A34:O34"/>
    <mergeCell ref="A35:N35"/>
    <mergeCell ref="A2:B2"/>
    <mergeCell ref="C2:N2"/>
    <mergeCell ref="N3:O3"/>
    <mergeCell ref="A4:A5"/>
    <mergeCell ref="B4:B5"/>
    <mergeCell ref="E4:E5"/>
    <mergeCell ref="F4:F5"/>
    <mergeCell ref="G4:G5"/>
    <mergeCell ref="O4:O5"/>
  </mergeCells>
  <printOptions/>
  <pageMargins left="0.003937007874015749" right="0.16" top="0.18" bottom="0.15" header="0.16" footer="0.15"/>
  <pageSetup horizontalDpi="600" verticalDpi="600" orientation="landscape" paperSize="9" scale="82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rightToLeft="1" zoomScaleSheetLayoutView="100" zoomScalePageLayoutView="0" workbookViewId="0" topLeftCell="C46">
      <selection activeCell="C65" sqref="C65:K65"/>
    </sheetView>
  </sheetViews>
  <sheetFormatPr defaultColWidth="9.140625" defaultRowHeight="18" customHeight="1"/>
  <cols>
    <col min="1" max="1" width="2.7109375" style="1" customWidth="1"/>
    <col min="2" max="2" width="23.57421875" style="2" customWidth="1"/>
    <col min="3" max="3" width="12.57421875" style="2" customWidth="1"/>
    <col min="4" max="4" width="11.421875" style="2" customWidth="1"/>
    <col min="5" max="5" width="10.7109375" style="2" customWidth="1"/>
    <col min="6" max="6" width="10.421875" style="2" customWidth="1"/>
    <col min="7" max="7" width="11.00390625" style="2" customWidth="1"/>
    <col min="8" max="8" width="11.140625" style="2" customWidth="1"/>
    <col min="9" max="9" width="12.7109375" style="2" customWidth="1"/>
    <col min="10" max="10" width="11.7109375" style="2" customWidth="1"/>
    <col min="11" max="11" width="9.8515625" style="2" customWidth="1"/>
    <col min="12" max="12" width="11.8515625" style="2" customWidth="1"/>
    <col min="13" max="13" width="13.00390625" style="2" customWidth="1"/>
    <col min="14" max="14" width="11.7109375" style="2" customWidth="1"/>
    <col min="15" max="15" width="13.00390625" style="2" customWidth="1"/>
    <col min="16" max="16384" width="9.140625" style="2" customWidth="1"/>
  </cols>
  <sheetData>
    <row r="1" spans="1:2" ht="15" customHeight="1">
      <c r="A1" s="55"/>
      <c r="B1" s="55"/>
    </row>
    <row r="2" spans="1:15" ht="18" customHeight="1">
      <c r="A2" s="59" t="s">
        <v>91</v>
      </c>
      <c r="B2" s="59"/>
      <c r="C2" s="60" t="s">
        <v>74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5"/>
    </row>
    <row r="3" spans="14:15" ht="18" customHeight="1">
      <c r="N3" s="61" t="s">
        <v>49</v>
      </c>
      <c r="O3" s="61"/>
    </row>
    <row r="4" spans="1:15" ht="18" customHeight="1">
      <c r="A4" s="53" t="s">
        <v>0</v>
      </c>
      <c r="B4" s="62" t="s">
        <v>58</v>
      </c>
      <c r="C4" s="12" t="s">
        <v>1</v>
      </c>
      <c r="D4" s="12" t="s">
        <v>3</v>
      </c>
      <c r="E4" s="53" t="s">
        <v>5</v>
      </c>
      <c r="F4" s="53" t="s">
        <v>6</v>
      </c>
      <c r="G4" s="53" t="s">
        <v>7</v>
      </c>
      <c r="H4" s="12" t="s">
        <v>8</v>
      </c>
      <c r="I4" s="12" t="s">
        <v>10</v>
      </c>
      <c r="J4" s="12" t="s">
        <v>12</v>
      </c>
      <c r="K4" s="12" t="s">
        <v>15</v>
      </c>
      <c r="L4" s="12" t="s">
        <v>14</v>
      </c>
      <c r="M4" s="12" t="s">
        <v>17</v>
      </c>
      <c r="N4" s="12" t="s">
        <v>19</v>
      </c>
      <c r="O4" s="53" t="s">
        <v>21</v>
      </c>
    </row>
    <row r="5" spans="1:15" ht="18" customHeight="1">
      <c r="A5" s="54"/>
      <c r="B5" s="63"/>
      <c r="C5" s="13" t="s">
        <v>2</v>
      </c>
      <c r="D5" s="13" t="s">
        <v>4</v>
      </c>
      <c r="E5" s="54"/>
      <c r="F5" s="54"/>
      <c r="G5" s="54"/>
      <c r="H5" s="13" t="s">
        <v>9</v>
      </c>
      <c r="I5" s="13" t="s">
        <v>11</v>
      </c>
      <c r="J5" s="13" t="s">
        <v>13</v>
      </c>
      <c r="K5" s="13" t="s">
        <v>16</v>
      </c>
      <c r="L5" s="13" t="s">
        <v>51</v>
      </c>
      <c r="M5" s="13" t="s">
        <v>18</v>
      </c>
      <c r="N5" s="13" t="s">
        <v>20</v>
      </c>
      <c r="O5" s="54"/>
    </row>
    <row r="6" spans="1:15" ht="18" customHeight="1">
      <c r="A6" s="5">
        <v>1</v>
      </c>
      <c r="B6" s="6" t="s">
        <v>60</v>
      </c>
      <c r="C6" s="16">
        <f aca="true" t="shared" si="0" ref="C6:K6">SUM(C7:C11)</f>
        <v>219334.864</v>
      </c>
      <c r="D6" s="16">
        <f t="shared" si="0"/>
        <v>239621.55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7000</v>
      </c>
      <c r="I6" s="16">
        <f t="shared" si="0"/>
        <v>1023970</v>
      </c>
      <c r="J6" s="16">
        <f t="shared" si="0"/>
        <v>46925.85</v>
      </c>
      <c r="K6" s="16">
        <f t="shared" si="0"/>
        <v>0</v>
      </c>
      <c r="L6" s="16">
        <f aca="true" t="shared" si="1" ref="L6:L33">D6+E6+F6+G6+H6+I6+J6+K6</f>
        <v>1317517.4000000001</v>
      </c>
      <c r="M6" s="16">
        <f aca="true" t="shared" si="2" ref="M6:M33">C6+D6+E6+F6+G6+H6+I6+J6+K6</f>
        <v>1536852.264</v>
      </c>
      <c r="N6" s="16">
        <f>SUM(N7:N11)</f>
        <v>20400</v>
      </c>
      <c r="O6" s="16">
        <f aca="true" t="shared" si="3" ref="O6:O33">M6+N6</f>
        <v>1557252.264</v>
      </c>
    </row>
    <row r="7" spans="1:15" ht="18" customHeight="1">
      <c r="A7" s="44"/>
      <c r="B7" s="7" t="s">
        <v>65</v>
      </c>
      <c r="C7" s="17">
        <v>92000</v>
      </c>
      <c r="D7" s="17">
        <v>174215</v>
      </c>
      <c r="E7" s="17"/>
      <c r="F7" s="17"/>
      <c r="G7" s="17"/>
      <c r="H7" s="17">
        <v>7000</v>
      </c>
      <c r="I7" s="17">
        <v>23335</v>
      </c>
      <c r="J7" s="17">
        <v>16420</v>
      </c>
      <c r="K7" s="17"/>
      <c r="L7" s="16">
        <f t="shared" si="1"/>
        <v>220970</v>
      </c>
      <c r="M7" s="16">
        <f t="shared" si="2"/>
        <v>312970</v>
      </c>
      <c r="N7" s="17"/>
      <c r="O7" s="16">
        <f t="shared" si="3"/>
        <v>312970</v>
      </c>
    </row>
    <row r="8" spans="1:15" ht="18" customHeight="1">
      <c r="A8" s="45"/>
      <c r="B8" s="7" t="s">
        <v>66</v>
      </c>
      <c r="C8" s="17">
        <v>14294.927</v>
      </c>
      <c r="D8" s="17">
        <v>6198.3</v>
      </c>
      <c r="E8" s="17"/>
      <c r="F8" s="17"/>
      <c r="G8" s="17"/>
      <c r="H8" s="17"/>
      <c r="I8" s="17"/>
      <c r="J8" s="17">
        <v>3309.85</v>
      </c>
      <c r="K8" s="17"/>
      <c r="L8" s="16">
        <f t="shared" si="1"/>
        <v>9508.15</v>
      </c>
      <c r="M8" s="16">
        <f t="shared" si="2"/>
        <v>23803.076999999997</v>
      </c>
      <c r="N8" s="17"/>
      <c r="O8" s="16">
        <f t="shared" si="3"/>
        <v>23803.076999999997</v>
      </c>
    </row>
    <row r="9" spans="1:15" ht="18" customHeight="1">
      <c r="A9" s="45"/>
      <c r="B9" s="7" t="s">
        <v>59</v>
      </c>
      <c r="C9" s="17">
        <v>18513.24</v>
      </c>
      <c r="D9" s="17">
        <v>5399.25</v>
      </c>
      <c r="E9" s="17"/>
      <c r="F9" s="17"/>
      <c r="G9" s="17"/>
      <c r="H9" s="17"/>
      <c r="I9" s="17">
        <v>1000175</v>
      </c>
      <c r="J9" s="17">
        <v>3810</v>
      </c>
      <c r="K9" s="17"/>
      <c r="L9" s="16">
        <f t="shared" si="1"/>
        <v>1009384.25</v>
      </c>
      <c r="M9" s="16">
        <f t="shared" si="2"/>
        <v>1027897.49</v>
      </c>
      <c r="N9" s="17"/>
      <c r="O9" s="16">
        <f t="shared" si="3"/>
        <v>1027897.49</v>
      </c>
    </row>
    <row r="10" spans="1:15" ht="18" customHeight="1">
      <c r="A10" s="45"/>
      <c r="B10" s="7" t="s">
        <v>79</v>
      </c>
      <c r="C10" s="17">
        <v>62928</v>
      </c>
      <c r="D10" s="17">
        <v>44509</v>
      </c>
      <c r="E10" s="17"/>
      <c r="F10" s="17"/>
      <c r="G10" s="17"/>
      <c r="H10" s="17"/>
      <c r="I10" s="17">
        <v>360</v>
      </c>
      <c r="J10" s="17">
        <v>20636</v>
      </c>
      <c r="K10" s="17"/>
      <c r="L10" s="16">
        <f t="shared" si="1"/>
        <v>65505</v>
      </c>
      <c r="M10" s="16">
        <f t="shared" si="2"/>
        <v>128433</v>
      </c>
      <c r="N10" s="17">
        <v>17000</v>
      </c>
      <c r="O10" s="16">
        <f t="shared" si="3"/>
        <v>145433</v>
      </c>
    </row>
    <row r="11" spans="1:15" ht="18" customHeight="1">
      <c r="A11" s="46"/>
      <c r="B11" s="7" t="s">
        <v>70</v>
      </c>
      <c r="C11" s="17">
        <v>31598.697</v>
      </c>
      <c r="D11" s="17">
        <v>9300</v>
      </c>
      <c r="E11" s="17"/>
      <c r="F11" s="17"/>
      <c r="G11" s="17"/>
      <c r="H11" s="17"/>
      <c r="I11" s="17">
        <v>100</v>
      </c>
      <c r="J11" s="17">
        <v>2750</v>
      </c>
      <c r="K11" s="17"/>
      <c r="L11" s="16">
        <f t="shared" si="1"/>
        <v>12150</v>
      </c>
      <c r="M11" s="16">
        <f t="shared" si="2"/>
        <v>43748.697</v>
      </c>
      <c r="N11" s="17">
        <v>3400</v>
      </c>
      <c r="O11" s="16">
        <f t="shared" si="3"/>
        <v>47148.697</v>
      </c>
    </row>
    <row r="12" spans="1:15" ht="18" customHeight="1">
      <c r="A12" s="9">
        <v>2</v>
      </c>
      <c r="B12" s="7" t="s">
        <v>22</v>
      </c>
      <c r="C12" s="17">
        <v>63884.584</v>
      </c>
      <c r="D12" s="17">
        <v>36344.142</v>
      </c>
      <c r="E12" s="17"/>
      <c r="F12" s="17"/>
      <c r="G12" s="17"/>
      <c r="H12" s="17">
        <v>57625</v>
      </c>
      <c r="I12" s="17">
        <v>909.01</v>
      </c>
      <c r="J12" s="17">
        <v>130762.682</v>
      </c>
      <c r="K12" s="17"/>
      <c r="L12" s="16">
        <f t="shared" si="1"/>
        <v>225640.83399999997</v>
      </c>
      <c r="M12" s="16">
        <f t="shared" si="2"/>
        <v>289525.418</v>
      </c>
      <c r="N12" s="17">
        <v>67000</v>
      </c>
      <c r="O12" s="16">
        <f t="shared" si="3"/>
        <v>356525.418</v>
      </c>
    </row>
    <row r="13" spans="1:15" ht="18" customHeight="1">
      <c r="A13" s="5">
        <v>3</v>
      </c>
      <c r="B13" s="6" t="s">
        <v>61</v>
      </c>
      <c r="C13" s="16">
        <f aca="true" t="shared" si="4" ref="C13:K13">SUM(C14:C24)</f>
        <v>949615.6819999999</v>
      </c>
      <c r="D13" s="16">
        <f t="shared" si="4"/>
        <v>484046.77099999995</v>
      </c>
      <c r="E13" s="16">
        <f t="shared" si="4"/>
        <v>0</v>
      </c>
      <c r="F13" s="16">
        <f t="shared" si="4"/>
        <v>0</v>
      </c>
      <c r="G13" s="16">
        <f t="shared" si="4"/>
        <v>640</v>
      </c>
      <c r="H13" s="16">
        <f t="shared" si="4"/>
        <v>45810.5</v>
      </c>
      <c r="I13" s="16">
        <f t="shared" si="4"/>
        <v>765721.225</v>
      </c>
      <c r="J13" s="16">
        <f t="shared" si="4"/>
        <v>211573.305</v>
      </c>
      <c r="K13" s="16">
        <f t="shared" si="4"/>
        <v>0</v>
      </c>
      <c r="L13" s="16">
        <f t="shared" si="1"/>
        <v>1507791.8009999997</v>
      </c>
      <c r="M13" s="16">
        <f t="shared" si="2"/>
        <v>2457407.483</v>
      </c>
      <c r="N13" s="16">
        <f>SUM(N14:N24)</f>
        <v>1132681</v>
      </c>
      <c r="O13" s="16">
        <f t="shared" si="3"/>
        <v>3590088.483</v>
      </c>
    </row>
    <row r="14" spans="1:15" ht="18" customHeight="1">
      <c r="A14" s="44"/>
      <c r="B14" s="7" t="s">
        <v>53</v>
      </c>
      <c r="C14" s="17">
        <v>73016.619</v>
      </c>
      <c r="D14" s="17">
        <v>37024.15</v>
      </c>
      <c r="E14" s="17"/>
      <c r="F14" s="17"/>
      <c r="G14" s="17"/>
      <c r="H14" s="17">
        <v>20000</v>
      </c>
      <c r="I14" s="17">
        <v>1300</v>
      </c>
      <c r="J14" s="17">
        <v>11725</v>
      </c>
      <c r="K14" s="17"/>
      <c r="L14" s="16">
        <f t="shared" si="1"/>
        <v>70049.15</v>
      </c>
      <c r="M14" s="16">
        <f t="shared" si="2"/>
        <v>143065.769</v>
      </c>
      <c r="N14" s="17">
        <v>24400</v>
      </c>
      <c r="O14" s="16">
        <f t="shared" si="3"/>
        <v>167465.769</v>
      </c>
    </row>
    <row r="15" spans="1:15" ht="18" customHeight="1">
      <c r="A15" s="45"/>
      <c r="B15" s="7" t="s">
        <v>64</v>
      </c>
      <c r="C15" s="17">
        <v>144987.759</v>
      </c>
      <c r="D15" s="17">
        <v>45239.06</v>
      </c>
      <c r="E15" s="17"/>
      <c r="F15" s="17"/>
      <c r="G15" s="17"/>
      <c r="H15" s="17">
        <v>19750.5</v>
      </c>
      <c r="I15" s="17">
        <v>174717</v>
      </c>
      <c r="J15" s="17">
        <v>13956.125</v>
      </c>
      <c r="K15" s="17"/>
      <c r="L15" s="16">
        <f t="shared" si="1"/>
        <v>253662.685</v>
      </c>
      <c r="M15" s="16">
        <f t="shared" si="2"/>
        <v>398650.444</v>
      </c>
      <c r="N15" s="17">
        <v>475746</v>
      </c>
      <c r="O15" s="16">
        <f t="shared" si="3"/>
        <v>874396.444</v>
      </c>
    </row>
    <row r="16" spans="1:15" ht="18" customHeight="1">
      <c r="A16" s="45"/>
      <c r="B16" s="7" t="s">
        <v>67</v>
      </c>
      <c r="C16" s="17">
        <v>7662.083</v>
      </c>
      <c r="D16" s="17">
        <v>2448</v>
      </c>
      <c r="E16" s="17"/>
      <c r="F16" s="17"/>
      <c r="G16" s="17"/>
      <c r="H16" s="17"/>
      <c r="I16" s="17">
        <v>125</v>
      </c>
      <c r="J16" s="17">
        <v>955</v>
      </c>
      <c r="K16" s="17"/>
      <c r="L16" s="16">
        <f t="shared" si="1"/>
        <v>3528</v>
      </c>
      <c r="M16" s="16">
        <f t="shared" si="2"/>
        <v>11190.082999999999</v>
      </c>
      <c r="N16" s="17">
        <v>10000</v>
      </c>
      <c r="O16" s="16">
        <f t="shared" si="3"/>
        <v>21190.083</v>
      </c>
    </row>
    <row r="17" spans="1:15" ht="18" customHeight="1">
      <c r="A17" s="45"/>
      <c r="B17" s="7" t="s">
        <v>68</v>
      </c>
      <c r="C17" s="17">
        <v>1157.08</v>
      </c>
      <c r="D17" s="17">
        <v>802.5</v>
      </c>
      <c r="E17" s="17"/>
      <c r="F17" s="17"/>
      <c r="G17" s="17"/>
      <c r="H17" s="17"/>
      <c r="I17" s="17">
        <v>5</v>
      </c>
      <c r="J17" s="17">
        <v>468</v>
      </c>
      <c r="K17" s="17"/>
      <c r="L17" s="16">
        <f t="shared" si="1"/>
        <v>1275.5</v>
      </c>
      <c r="M17" s="16">
        <f t="shared" si="2"/>
        <v>2432.58</v>
      </c>
      <c r="N17" s="17">
        <v>1700</v>
      </c>
      <c r="O17" s="16">
        <f t="shared" si="3"/>
        <v>4132.58</v>
      </c>
    </row>
    <row r="18" spans="1:15" ht="18" customHeight="1">
      <c r="A18" s="45"/>
      <c r="B18" s="7" t="s">
        <v>69</v>
      </c>
      <c r="C18" s="17">
        <v>50703.153</v>
      </c>
      <c r="D18" s="17">
        <v>92646</v>
      </c>
      <c r="E18" s="17"/>
      <c r="F18" s="17"/>
      <c r="G18" s="17">
        <v>640</v>
      </c>
      <c r="H18" s="17">
        <v>750</v>
      </c>
      <c r="I18" s="17">
        <v>570470</v>
      </c>
      <c r="J18" s="17">
        <v>5456</v>
      </c>
      <c r="K18" s="17"/>
      <c r="L18" s="16">
        <f t="shared" si="1"/>
        <v>669962</v>
      </c>
      <c r="M18" s="16">
        <f t="shared" si="2"/>
        <v>720665.1529999999</v>
      </c>
      <c r="N18" s="17">
        <v>294750</v>
      </c>
      <c r="O18" s="16">
        <f t="shared" si="3"/>
        <v>1015415.1529999999</v>
      </c>
    </row>
    <row r="19" spans="1:15" ht="18" customHeight="1">
      <c r="A19" s="45"/>
      <c r="B19" s="7" t="s">
        <v>81</v>
      </c>
      <c r="C19" s="17">
        <v>110980.159</v>
      </c>
      <c r="D19" s="17">
        <v>130319</v>
      </c>
      <c r="E19" s="17"/>
      <c r="F19" s="17"/>
      <c r="G19" s="17"/>
      <c r="H19" s="17">
        <v>5000</v>
      </c>
      <c r="I19" s="17">
        <v>2415</v>
      </c>
      <c r="J19" s="17">
        <v>38645</v>
      </c>
      <c r="K19" s="17"/>
      <c r="L19" s="16">
        <f t="shared" si="1"/>
        <v>176379</v>
      </c>
      <c r="M19" s="16">
        <f t="shared" si="2"/>
        <v>287359.159</v>
      </c>
      <c r="N19" s="17">
        <v>157650</v>
      </c>
      <c r="O19" s="16">
        <f t="shared" si="3"/>
        <v>445009.159</v>
      </c>
    </row>
    <row r="20" spans="1:15" ht="18" customHeight="1">
      <c r="A20" s="45"/>
      <c r="B20" s="7" t="s">
        <v>83</v>
      </c>
      <c r="C20" s="17">
        <v>3325</v>
      </c>
      <c r="D20" s="17">
        <v>2440.35</v>
      </c>
      <c r="E20" s="17"/>
      <c r="F20" s="17"/>
      <c r="G20" s="17"/>
      <c r="H20" s="17">
        <v>310</v>
      </c>
      <c r="I20" s="17">
        <v>166</v>
      </c>
      <c r="J20" s="17">
        <v>2518</v>
      </c>
      <c r="K20" s="17"/>
      <c r="L20" s="16">
        <f t="shared" si="1"/>
        <v>5434.35</v>
      </c>
      <c r="M20" s="16">
        <f t="shared" si="2"/>
        <v>8759.35</v>
      </c>
      <c r="N20" s="17">
        <v>37585</v>
      </c>
      <c r="O20" s="16">
        <f t="shared" si="3"/>
        <v>46344.35</v>
      </c>
    </row>
    <row r="21" spans="1:15" ht="18" customHeight="1">
      <c r="A21" s="8"/>
      <c r="B21" s="7" t="s">
        <v>84</v>
      </c>
      <c r="C21" s="17">
        <v>54426.934</v>
      </c>
      <c r="D21" s="17">
        <v>4394.83</v>
      </c>
      <c r="E21" s="17"/>
      <c r="F21" s="17"/>
      <c r="G21" s="17"/>
      <c r="H21" s="17"/>
      <c r="I21" s="17">
        <v>6718</v>
      </c>
      <c r="J21" s="17">
        <v>747.72</v>
      </c>
      <c r="K21" s="17"/>
      <c r="L21" s="16">
        <f t="shared" si="1"/>
        <v>11860.55</v>
      </c>
      <c r="M21" s="16">
        <f t="shared" si="2"/>
        <v>66287.484</v>
      </c>
      <c r="N21" s="17"/>
      <c r="O21" s="16">
        <f t="shared" si="3"/>
        <v>66287.484</v>
      </c>
    </row>
    <row r="22" spans="1:15" ht="18" customHeight="1">
      <c r="A22" s="8"/>
      <c r="B22" s="7" t="s">
        <v>88</v>
      </c>
      <c r="C22" s="17">
        <v>141095.679</v>
      </c>
      <c r="D22" s="17">
        <v>115050.04</v>
      </c>
      <c r="E22" s="17"/>
      <c r="F22" s="17"/>
      <c r="G22" s="17"/>
      <c r="H22" s="17"/>
      <c r="I22" s="17">
        <v>215</v>
      </c>
      <c r="J22" s="17">
        <v>131287</v>
      </c>
      <c r="K22" s="17"/>
      <c r="L22" s="16">
        <f t="shared" si="1"/>
        <v>246552.03999999998</v>
      </c>
      <c r="M22" s="16">
        <f t="shared" si="2"/>
        <v>387647.719</v>
      </c>
      <c r="N22" s="17">
        <v>130000</v>
      </c>
      <c r="O22" s="16">
        <f t="shared" si="3"/>
        <v>517647.719</v>
      </c>
    </row>
    <row r="23" spans="1:15" ht="18" customHeight="1">
      <c r="A23" s="8"/>
      <c r="B23" s="7" t="s">
        <v>82</v>
      </c>
      <c r="C23" s="17">
        <v>347897.984</v>
      </c>
      <c r="D23" s="17">
        <v>34868.865</v>
      </c>
      <c r="E23" s="17"/>
      <c r="F23" s="17"/>
      <c r="G23" s="17"/>
      <c r="H23" s="17"/>
      <c r="I23" s="17">
        <v>9545</v>
      </c>
      <c r="J23" s="17">
        <v>1522.1</v>
      </c>
      <c r="K23" s="17"/>
      <c r="L23" s="16">
        <f t="shared" si="1"/>
        <v>45935.965</v>
      </c>
      <c r="M23" s="16">
        <f t="shared" si="2"/>
        <v>393833.94899999996</v>
      </c>
      <c r="N23" s="17"/>
      <c r="O23" s="16">
        <f t="shared" si="3"/>
        <v>393833.94899999996</v>
      </c>
    </row>
    <row r="24" spans="1:15" ht="18" customHeight="1">
      <c r="A24" s="8"/>
      <c r="B24" s="7" t="s">
        <v>87</v>
      </c>
      <c r="C24" s="17">
        <v>14363.232</v>
      </c>
      <c r="D24" s="17">
        <v>18813.976</v>
      </c>
      <c r="E24" s="17"/>
      <c r="F24" s="17"/>
      <c r="G24" s="17"/>
      <c r="H24" s="17"/>
      <c r="I24" s="17">
        <v>45.225</v>
      </c>
      <c r="J24" s="17">
        <v>4293.36</v>
      </c>
      <c r="K24" s="17"/>
      <c r="L24" s="16">
        <f t="shared" si="1"/>
        <v>23152.560999999998</v>
      </c>
      <c r="M24" s="16">
        <f t="shared" si="2"/>
        <v>37515.793</v>
      </c>
      <c r="N24" s="17">
        <v>850</v>
      </c>
      <c r="O24" s="16">
        <f t="shared" si="3"/>
        <v>38365.793</v>
      </c>
    </row>
    <row r="25" spans="1:15" ht="18" customHeight="1">
      <c r="A25" s="9">
        <v>4</v>
      </c>
      <c r="B25" s="7" t="s">
        <v>23</v>
      </c>
      <c r="C25" s="17">
        <v>467293.2</v>
      </c>
      <c r="D25" s="17">
        <v>773001.5</v>
      </c>
      <c r="E25" s="17"/>
      <c r="F25" s="17"/>
      <c r="G25" s="17"/>
      <c r="H25" s="17"/>
      <c r="I25" s="17">
        <v>45460</v>
      </c>
      <c r="J25" s="17">
        <v>58382</v>
      </c>
      <c r="K25" s="17"/>
      <c r="L25" s="16">
        <f t="shared" si="1"/>
        <v>876843.5</v>
      </c>
      <c r="M25" s="16">
        <f t="shared" si="2"/>
        <v>1344136.7</v>
      </c>
      <c r="N25" s="17">
        <v>91700</v>
      </c>
      <c r="O25" s="16">
        <f t="shared" si="3"/>
        <v>1435836.7</v>
      </c>
    </row>
    <row r="26" spans="1:15" ht="18" customHeight="1">
      <c r="A26" s="5">
        <v>5</v>
      </c>
      <c r="B26" s="6" t="s">
        <v>63</v>
      </c>
      <c r="C26" s="16">
        <f aca="true" t="shared" si="5" ref="C26:K26">SUM(C27:C28)</f>
        <v>114100.89</v>
      </c>
      <c r="D26" s="16">
        <f t="shared" si="5"/>
        <v>55182.5</v>
      </c>
      <c r="E26" s="16">
        <f t="shared" si="5"/>
        <v>1072435</v>
      </c>
      <c r="F26" s="16">
        <f t="shared" si="5"/>
        <v>1200000</v>
      </c>
      <c r="G26" s="16">
        <f t="shared" si="5"/>
        <v>3504219.486</v>
      </c>
      <c r="H26" s="16">
        <f t="shared" si="5"/>
        <v>253000</v>
      </c>
      <c r="I26" s="16">
        <f t="shared" si="5"/>
        <v>7482046.706</v>
      </c>
      <c r="J26" s="16">
        <f t="shared" si="5"/>
        <v>193123.03</v>
      </c>
      <c r="K26" s="16">
        <f t="shared" si="5"/>
        <v>5700000</v>
      </c>
      <c r="L26" s="16">
        <f t="shared" si="1"/>
        <v>19460006.722</v>
      </c>
      <c r="M26" s="16">
        <f t="shared" si="2"/>
        <v>19574107.612</v>
      </c>
      <c r="N26" s="16">
        <f>SUM(N27:N28)</f>
        <v>3763592</v>
      </c>
      <c r="O26" s="16">
        <f t="shared" si="3"/>
        <v>23337699.612</v>
      </c>
    </row>
    <row r="27" spans="1:15" ht="18" customHeight="1">
      <c r="A27" s="44"/>
      <c r="B27" s="7" t="s">
        <v>54</v>
      </c>
      <c r="C27" s="18">
        <v>114100.89</v>
      </c>
      <c r="D27" s="18">
        <v>36464.5</v>
      </c>
      <c r="E27" s="17"/>
      <c r="F27" s="17"/>
      <c r="G27" s="17"/>
      <c r="H27" s="17"/>
      <c r="I27" s="17">
        <v>1207.5</v>
      </c>
      <c r="J27" s="17">
        <v>193123.03</v>
      </c>
      <c r="K27" s="17"/>
      <c r="L27" s="16">
        <f t="shared" si="1"/>
        <v>230795.03</v>
      </c>
      <c r="M27" s="16">
        <f t="shared" si="2"/>
        <v>344895.92000000004</v>
      </c>
      <c r="N27" s="17">
        <v>40000</v>
      </c>
      <c r="O27" s="16">
        <f t="shared" si="3"/>
        <v>384895.92000000004</v>
      </c>
    </row>
    <row r="28" spans="1:15" ht="18" customHeight="1">
      <c r="A28" s="46"/>
      <c r="B28" s="7" t="s">
        <v>55</v>
      </c>
      <c r="C28" s="17">
        <v>0</v>
      </c>
      <c r="D28" s="17">
        <v>18718</v>
      </c>
      <c r="E28" s="17">
        <v>1072435</v>
      </c>
      <c r="F28" s="17">
        <v>1200000</v>
      </c>
      <c r="G28" s="17">
        <v>3504219.486</v>
      </c>
      <c r="H28" s="17">
        <v>253000</v>
      </c>
      <c r="I28" s="17">
        <v>7480839.206</v>
      </c>
      <c r="J28" s="17">
        <v>0</v>
      </c>
      <c r="K28" s="17">
        <v>5700000</v>
      </c>
      <c r="L28" s="16">
        <f t="shared" si="1"/>
        <v>19229211.692</v>
      </c>
      <c r="M28" s="16">
        <f t="shared" si="2"/>
        <v>19229211.692</v>
      </c>
      <c r="N28" s="17">
        <v>3723592</v>
      </c>
      <c r="O28" s="16">
        <f t="shared" si="3"/>
        <v>22952803.692</v>
      </c>
    </row>
    <row r="29" spans="1:15" ht="18" customHeight="1">
      <c r="A29" s="9">
        <v>6</v>
      </c>
      <c r="B29" s="7" t="s">
        <v>24</v>
      </c>
      <c r="C29" s="17">
        <v>5570581.316</v>
      </c>
      <c r="D29" s="17">
        <v>2111426.29</v>
      </c>
      <c r="E29" s="17"/>
      <c r="F29" s="17"/>
      <c r="G29" s="17"/>
      <c r="H29" s="17"/>
      <c r="I29" s="17">
        <v>130875.8</v>
      </c>
      <c r="J29" s="17">
        <v>3616641.323</v>
      </c>
      <c r="K29" s="17"/>
      <c r="L29" s="16">
        <f t="shared" si="1"/>
        <v>5858943.413</v>
      </c>
      <c r="M29" s="16">
        <f t="shared" si="2"/>
        <v>11429524.728999998</v>
      </c>
      <c r="N29" s="17">
        <v>388977</v>
      </c>
      <c r="O29" s="16">
        <f t="shared" si="3"/>
        <v>11818501.728999998</v>
      </c>
    </row>
    <row r="30" spans="1:15" ht="18" customHeight="1">
      <c r="A30" s="9">
        <v>7</v>
      </c>
      <c r="B30" s="7" t="s">
        <v>25</v>
      </c>
      <c r="C30" s="17">
        <v>119030</v>
      </c>
      <c r="D30" s="17">
        <v>62588.053</v>
      </c>
      <c r="E30" s="17"/>
      <c r="F30" s="17"/>
      <c r="G30" s="17"/>
      <c r="H30" s="17">
        <v>680000</v>
      </c>
      <c r="I30" s="17">
        <v>6428.84</v>
      </c>
      <c r="J30" s="17">
        <v>9140.347</v>
      </c>
      <c r="K30" s="17">
        <v>4000</v>
      </c>
      <c r="L30" s="16">
        <f t="shared" si="1"/>
        <v>762157.2399999999</v>
      </c>
      <c r="M30" s="16">
        <f t="shared" si="2"/>
        <v>881187.24</v>
      </c>
      <c r="N30" s="17">
        <v>24000</v>
      </c>
      <c r="O30" s="16">
        <f t="shared" si="3"/>
        <v>905187.24</v>
      </c>
    </row>
    <row r="31" spans="1:15" ht="18" customHeight="1">
      <c r="A31" s="9">
        <v>8</v>
      </c>
      <c r="B31" s="7" t="s">
        <v>26</v>
      </c>
      <c r="C31" s="17">
        <v>4314496.332</v>
      </c>
      <c r="D31" s="17">
        <v>6323000</v>
      </c>
      <c r="E31" s="17"/>
      <c r="F31" s="17"/>
      <c r="G31" s="17"/>
      <c r="H31" s="17"/>
      <c r="I31" s="17">
        <v>54000</v>
      </c>
      <c r="J31" s="17">
        <v>241957.422</v>
      </c>
      <c r="K31" s="17"/>
      <c r="L31" s="16">
        <f t="shared" si="1"/>
        <v>6618957.422</v>
      </c>
      <c r="M31" s="16">
        <f t="shared" si="2"/>
        <v>10933453.754</v>
      </c>
      <c r="N31" s="17">
        <v>1284785</v>
      </c>
      <c r="O31" s="16">
        <f t="shared" si="3"/>
        <v>12218238.754</v>
      </c>
    </row>
    <row r="32" spans="1:15" ht="18" customHeight="1">
      <c r="A32" s="9">
        <v>9</v>
      </c>
      <c r="B32" s="7" t="s">
        <v>27</v>
      </c>
      <c r="C32" s="17">
        <v>3665177.405</v>
      </c>
      <c r="D32" s="17">
        <v>2262967</v>
      </c>
      <c r="E32" s="17"/>
      <c r="F32" s="17"/>
      <c r="G32" s="17"/>
      <c r="H32" s="17"/>
      <c r="I32" s="17">
        <v>11264.6</v>
      </c>
      <c r="J32" s="17">
        <v>2098305.853</v>
      </c>
      <c r="K32" s="17"/>
      <c r="L32" s="16">
        <f t="shared" si="1"/>
        <v>4372537.453</v>
      </c>
      <c r="M32" s="16">
        <f t="shared" si="2"/>
        <v>8037714.857999999</v>
      </c>
      <c r="N32" s="17">
        <v>672000</v>
      </c>
      <c r="O32" s="16">
        <f t="shared" si="3"/>
        <v>8709714.858</v>
      </c>
    </row>
    <row r="33" spans="1:15" ht="18" customHeight="1">
      <c r="A33" s="9">
        <v>10</v>
      </c>
      <c r="B33" s="7" t="s">
        <v>28</v>
      </c>
      <c r="C33" s="18">
        <v>285657.641</v>
      </c>
      <c r="D33" s="17">
        <v>216210.572</v>
      </c>
      <c r="E33" s="17"/>
      <c r="F33" s="17"/>
      <c r="G33" s="17"/>
      <c r="H33" s="17"/>
      <c r="I33" s="17">
        <v>494.5</v>
      </c>
      <c r="J33" s="17">
        <v>70284.343</v>
      </c>
      <c r="K33" s="17"/>
      <c r="L33" s="16">
        <f t="shared" si="1"/>
        <v>286989.415</v>
      </c>
      <c r="M33" s="16">
        <f t="shared" si="2"/>
        <v>572647.056</v>
      </c>
      <c r="N33" s="17">
        <v>15300</v>
      </c>
      <c r="O33" s="16">
        <f t="shared" si="3"/>
        <v>587947.056</v>
      </c>
    </row>
    <row r="34" spans="1:15" ht="18" customHeight="1">
      <c r="A34" s="57">
        <v>66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8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</row>
    <row r="36" spans="1:15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" customHeight="1">
      <c r="A37" s="64" t="s">
        <v>0</v>
      </c>
      <c r="B37" s="51" t="s">
        <v>58</v>
      </c>
      <c r="C37" s="12" t="s">
        <v>1</v>
      </c>
      <c r="D37" s="12" t="s">
        <v>3</v>
      </c>
      <c r="E37" s="53" t="s">
        <v>5</v>
      </c>
      <c r="F37" s="53" t="s">
        <v>6</v>
      </c>
      <c r="G37" s="53" t="s">
        <v>7</v>
      </c>
      <c r="H37" s="12" t="s">
        <v>8</v>
      </c>
      <c r="I37" s="12" t="s">
        <v>10</v>
      </c>
      <c r="J37" s="12" t="s">
        <v>12</v>
      </c>
      <c r="K37" s="12" t="s">
        <v>15</v>
      </c>
      <c r="L37" s="12" t="s">
        <v>14</v>
      </c>
      <c r="M37" s="12" t="s">
        <v>17</v>
      </c>
      <c r="N37" s="12" t="s">
        <v>19</v>
      </c>
      <c r="O37" s="53" t="s">
        <v>21</v>
      </c>
    </row>
    <row r="38" spans="1:15" ht="18" customHeight="1">
      <c r="A38" s="65"/>
      <c r="B38" s="52"/>
      <c r="C38" s="13" t="s">
        <v>2</v>
      </c>
      <c r="D38" s="13" t="s">
        <v>4</v>
      </c>
      <c r="E38" s="54"/>
      <c r="F38" s="54"/>
      <c r="G38" s="54"/>
      <c r="H38" s="13" t="s">
        <v>9</v>
      </c>
      <c r="I38" s="13" t="s">
        <v>11</v>
      </c>
      <c r="J38" s="13" t="s">
        <v>13</v>
      </c>
      <c r="K38" s="13" t="s">
        <v>16</v>
      </c>
      <c r="L38" s="13" t="s">
        <v>51</v>
      </c>
      <c r="M38" s="13" t="s">
        <v>18</v>
      </c>
      <c r="N38" s="13" t="s">
        <v>20</v>
      </c>
      <c r="O38" s="54"/>
    </row>
    <row r="39" spans="1:15" ht="18" customHeight="1">
      <c r="A39" s="9">
        <v>11</v>
      </c>
      <c r="B39" s="7" t="s">
        <v>29</v>
      </c>
      <c r="C39" s="17">
        <v>6486855</v>
      </c>
      <c r="D39" s="17">
        <v>655445</v>
      </c>
      <c r="E39" s="17"/>
      <c r="F39" s="17">
        <v>3656</v>
      </c>
      <c r="G39" s="17">
        <v>1000</v>
      </c>
      <c r="H39" s="17"/>
      <c r="I39" s="17">
        <v>25000</v>
      </c>
      <c r="J39" s="17">
        <v>527000</v>
      </c>
      <c r="K39" s="17"/>
      <c r="L39" s="16">
        <f aca="true" t="shared" si="6" ref="L39:L65">D39+E39+F39+G39+H39+I39+J39+K39</f>
        <v>1212101</v>
      </c>
      <c r="M39" s="16">
        <f aca="true" t="shared" si="7" ref="M39:M65">C39+D39+E39+F39+G39+H39+I39+J39+K39</f>
        <v>7698956</v>
      </c>
      <c r="N39" s="17">
        <v>5564000</v>
      </c>
      <c r="O39" s="16">
        <f aca="true" t="shared" si="8" ref="O39:O66">M39+N39</f>
        <v>13262956</v>
      </c>
    </row>
    <row r="40" spans="1:15" ht="18" customHeight="1">
      <c r="A40" s="9">
        <v>12</v>
      </c>
      <c r="B40" s="7" t="s">
        <v>30</v>
      </c>
      <c r="C40" s="17">
        <v>95678.122</v>
      </c>
      <c r="D40" s="17">
        <v>37744</v>
      </c>
      <c r="E40" s="17"/>
      <c r="F40" s="17"/>
      <c r="G40" s="17"/>
      <c r="H40" s="17"/>
      <c r="I40" s="17">
        <v>27416</v>
      </c>
      <c r="J40" s="17">
        <v>11140</v>
      </c>
      <c r="K40" s="17"/>
      <c r="L40" s="16">
        <f t="shared" si="6"/>
        <v>76300</v>
      </c>
      <c r="M40" s="16">
        <f t="shared" si="7"/>
        <v>171978.122</v>
      </c>
      <c r="N40" s="17">
        <v>627725</v>
      </c>
      <c r="O40" s="16">
        <f t="shared" si="8"/>
        <v>799703.122</v>
      </c>
    </row>
    <row r="41" spans="1:15" ht="18" customHeight="1">
      <c r="A41" s="9">
        <v>13</v>
      </c>
      <c r="B41" s="7" t="s">
        <v>31</v>
      </c>
      <c r="C41" s="17">
        <v>37741.872</v>
      </c>
      <c r="D41" s="17">
        <v>24518</v>
      </c>
      <c r="E41" s="17"/>
      <c r="F41" s="17"/>
      <c r="G41" s="17"/>
      <c r="H41" s="17">
        <v>12000000</v>
      </c>
      <c r="I41" s="17">
        <v>1172255</v>
      </c>
      <c r="J41" s="17">
        <v>4670</v>
      </c>
      <c r="K41" s="17"/>
      <c r="L41" s="16">
        <f t="shared" si="6"/>
        <v>13201443</v>
      </c>
      <c r="M41" s="16">
        <f t="shared" si="7"/>
        <v>13239184.872</v>
      </c>
      <c r="N41" s="17">
        <v>68000</v>
      </c>
      <c r="O41" s="16">
        <f t="shared" si="8"/>
        <v>13307184.872</v>
      </c>
    </row>
    <row r="42" spans="1:15" ht="18" customHeight="1">
      <c r="A42" s="9">
        <v>14</v>
      </c>
      <c r="B42" s="7" t="s">
        <v>32</v>
      </c>
      <c r="C42" s="17">
        <v>94308.166</v>
      </c>
      <c r="D42" s="17">
        <v>34026.654</v>
      </c>
      <c r="E42" s="17"/>
      <c r="F42" s="17"/>
      <c r="G42" s="17"/>
      <c r="H42" s="17"/>
      <c r="I42" s="17">
        <v>17824.2</v>
      </c>
      <c r="J42" s="17">
        <v>8914.636</v>
      </c>
      <c r="K42" s="17"/>
      <c r="L42" s="16">
        <f t="shared" si="6"/>
        <v>60765.490000000005</v>
      </c>
      <c r="M42" s="16">
        <f t="shared" si="7"/>
        <v>155073.65600000002</v>
      </c>
      <c r="N42" s="17">
        <v>28000</v>
      </c>
      <c r="O42" s="16">
        <f t="shared" si="8"/>
        <v>183073.65600000002</v>
      </c>
    </row>
    <row r="43" spans="1:15" ht="18" customHeight="1">
      <c r="A43" s="9">
        <v>15</v>
      </c>
      <c r="B43" s="7" t="s">
        <v>33</v>
      </c>
      <c r="C43" s="17">
        <v>50490.307</v>
      </c>
      <c r="D43" s="17">
        <v>125052.431</v>
      </c>
      <c r="E43" s="17"/>
      <c r="F43" s="17">
        <v>137047</v>
      </c>
      <c r="G43" s="17"/>
      <c r="H43" s="17"/>
      <c r="I43" s="17">
        <v>418</v>
      </c>
      <c r="J43" s="17">
        <v>4466.6</v>
      </c>
      <c r="K43" s="17"/>
      <c r="L43" s="16">
        <f t="shared" si="6"/>
        <v>266984.03099999996</v>
      </c>
      <c r="M43" s="16">
        <f t="shared" si="7"/>
        <v>317474.338</v>
      </c>
      <c r="N43" s="17">
        <v>11812000</v>
      </c>
      <c r="O43" s="16">
        <f t="shared" si="8"/>
        <v>12129474.338</v>
      </c>
    </row>
    <row r="44" spans="1:15" ht="18" customHeight="1">
      <c r="A44" s="9">
        <v>16</v>
      </c>
      <c r="B44" s="7" t="s">
        <v>50</v>
      </c>
      <c r="C44" s="18">
        <v>49752.119</v>
      </c>
      <c r="D44" s="17">
        <v>19250.746</v>
      </c>
      <c r="E44" s="17"/>
      <c r="F44" s="17"/>
      <c r="G44" s="17">
        <v>1039841</v>
      </c>
      <c r="H44" s="17"/>
      <c r="I44" s="17">
        <v>330</v>
      </c>
      <c r="J44" s="17">
        <v>4406.3</v>
      </c>
      <c r="K44" s="17"/>
      <c r="L44" s="16">
        <f t="shared" si="6"/>
        <v>1063828.046</v>
      </c>
      <c r="M44" s="16">
        <f t="shared" si="7"/>
        <v>1113580.165</v>
      </c>
      <c r="N44" s="17">
        <v>2531550</v>
      </c>
      <c r="O44" s="16">
        <f t="shared" si="8"/>
        <v>3645130.165</v>
      </c>
    </row>
    <row r="45" spans="1:15" ht="18" customHeight="1">
      <c r="A45" s="9">
        <v>17</v>
      </c>
      <c r="B45" s="7" t="s">
        <v>34</v>
      </c>
      <c r="C45" s="17">
        <v>108794.71</v>
      </c>
      <c r="D45" s="17">
        <v>664030.75</v>
      </c>
      <c r="E45" s="17"/>
      <c r="F45" s="17">
        <v>112587.227</v>
      </c>
      <c r="G45" s="17"/>
      <c r="H45" s="17"/>
      <c r="I45" s="17">
        <v>320</v>
      </c>
      <c r="J45" s="17">
        <v>12506.75</v>
      </c>
      <c r="K45" s="17"/>
      <c r="L45" s="16">
        <f t="shared" si="6"/>
        <v>789444.727</v>
      </c>
      <c r="M45" s="16">
        <f t="shared" si="7"/>
        <v>898239.4369999999</v>
      </c>
      <c r="N45" s="17">
        <v>1473725</v>
      </c>
      <c r="O45" s="16">
        <f t="shared" si="8"/>
        <v>2371964.437</v>
      </c>
    </row>
    <row r="46" spans="1:15" ht="18" customHeight="1">
      <c r="A46" s="9">
        <v>18</v>
      </c>
      <c r="B46" s="7" t="s">
        <v>35</v>
      </c>
      <c r="C46" s="17">
        <v>175576.6</v>
      </c>
      <c r="D46" s="17">
        <v>29069.5</v>
      </c>
      <c r="E46" s="17"/>
      <c r="F46" s="17">
        <v>633000</v>
      </c>
      <c r="G46" s="17"/>
      <c r="H46" s="17"/>
      <c r="I46" s="17">
        <v>747</v>
      </c>
      <c r="J46" s="17">
        <v>9136</v>
      </c>
      <c r="K46" s="17"/>
      <c r="L46" s="16">
        <f t="shared" si="6"/>
        <v>671952.5</v>
      </c>
      <c r="M46" s="16">
        <f t="shared" si="7"/>
        <v>847529.1</v>
      </c>
      <c r="N46" s="17">
        <v>204000</v>
      </c>
      <c r="O46" s="16">
        <f t="shared" si="8"/>
        <v>1051529.1</v>
      </c>
    </row>
    <row r="47" spans="1:15" ht="18" customHeight="1">
      <c r="A47" s="9">
        <v>19</v>
      </c>
      <c r="B47" s="7" t="s">
        <v>36</v>
      </c>
      <c r="C47" s="17">
        <v>161118.238</v>
      </c>
      <c r="D47" s="17">
        <v>113767.25</v>
      </c>
      <c r="E47" s="17"/>
      <c r="F47" s="17">
        <v>6500</v>
      </c>
      <c r="G47" s="17"/>
      <c r="H47" s="17"/>
      <c r="I47" s="17">
        <v>1952</v>
      </c>
      <c r="J47" s="17">
        <v>1903</v>
      </c>
      <c r="K47" s="17"/>
      <c r="L47" s="16">
        <f t="shared" si="6"/>
        <v>124122.25</v>
      </c>
      <c r="M47" s="16">
        <f t="shared" si="7"/>
        <v>285240.488</v>
      </c>
      <c r="N47" s="17">
        <v>1634600</v>
      </c>
      <c r="O47" s="16">
        <f t="shared" si="8"/>
        <v>1919840.488</v>
      </c>
    </row>
    <row r="48" spans="1:15" ht="18" customHeight="1">
      <c r="A48" s="9">
        <v>20</v>
      </c>
      <c r="B48" s="7" t="s">
        <v>37</v>
      </c>
      <c r="C48" s="17">
        <v>41982.346</v>
      </c>
      <c r="D48" s="17">
        <v>1108296.074</v>
      </c>
      <c r="E48" s="17"/>
      <c r="F48" s="17"/>
      <c r="G48" s="17"/>
      <c r="H48" s="17"/>
      <c r="I48" s="17">
        <v>325</v>
      </c>
      <c r="J48" s="17">
        <v>4218</v>
      </c>
      <c r="K48" s="17"/>
      <c r="L48" s="16">
        <f t="shared" si="6"/>
        <v>1112839.074</v>
      </c>
      <c r="M48" s="16">
        <f t="shared" si="7"/>
        <v>1154821.42</v>
      </c>
      <c r="N48" s="17">
        <v>7150000</v>
      </c>
      <c r="O48" s="16">
        <f t="shared" si="8"/>
        <v>8304821.42</v>
      </c>
    </row>
    <row r="49" spans="1:15" ht="18" customHeight="1">
      <c r="A49" s="9">
        <v>21</v>
      </c>
      <c r="B49" s="7" t="s">
        <v>38</v>
      </c>
      <c r="C49" s="17">
        <v>98194.1</v>
      </c>
      <c r="D49" s="17">
        <v>200035.96</v>
      </c>
      <c r="E49" s="17"/>
      <c r="F49" s="17"/>
      <c r="G49" s="17"/>
      <c r="H49" s="17"/>
      <c r="I49" s="17">
        <v>52519.5</v>
      </c>
      <c r="J49" s="17">
        <v>16308.5</v>
      </c>
      <c r="K49" s="17"/>
      <c r="L49" s="16">
        <f t="shared" si="6"/>
        <v>268863.95999999996</v>
      </c>
      <c r="M49" s="16">
        <f t="shared" si="7"/>
        <v>367058.06</v>
      </c>
      <c r="N49" s="17">
        <v>60000</v>
      </c>
      <c r="O49" s="16">
        <f t="shared" si="8"/>
        <v>427058.06</v>
      </c>
    </row>
    <row r="50" spans="1:15" ht="18" customHeight="1">
      <c r="A50" s="9">
        <v>22</v>
      </c>
      <c r="B50" s="7" t="s">
        <v>39</v>
      </c>
      <c r="C50" s="17">
        <v>29292.446</v>
      </c>
      <c r="D50" s="17">
        <v>12263</v>
      </c>
      <c r="E50" s="17"/>
      <c r="F50" s="17">
        <v>1550035</v>
      </c>
      <c r="G50" s="17"/>
      <c r="H50" s="17"/>
      <c r="I50" s="17">
        <v>40979</v>
      </c>
      <c r="J50" s="17">
        <v>3185</v>
      </c>
      <c r="K50" s="17"/>
      <c r="L50" s="16">
        <f t="shared" si="6"/>
        <v>1606462</v>
      </c>
      <c r="M50" s="16">
        <f t="shared" si="7"/>
        <v>1635754.446</v>
      </c>
      <c r="N50" s="17">
        <v>636460</v>
      </c>
      <c r="O50" s="16">
        <f t="shared" si="8"/>
        <v>2272214.446</v>
      </c>
    </row>
    <row r="51" spans="1:15" ht="18" customHeight="1">
      <c r="A51" s="9">
        <v>23</v>
      </c>
      <c r="B51" s="7" t="s">
        <v>40</v>
      </c>
      <c r="C51" s="20">
        <v>2176574.715</v>
      </c>
      <c r="D51" s="17">
        <v>336807.583</v>
      </c>
      <c r="E51" s="17"/>
      <c r="F51" s="17"/>
      <c r="G51" s="17"/>
      <c r="H51" s="17"/>
      <c r="I51" s="17">
        <v>31580.978</v>
      </c>
      <c r="J51" s="17">
        <v>280064.525</v>
      </c>
      <c r="K51" s="17"/>
      <c r="L51" s="16">
        <f t="shared" si="6"/>
        <v>648453.086</v>
      </c>
      <c r="M51" s="16">
        <f t="shared" si="7"/>
        <v>2825027.801</v>
      </c>
      <c r="N51" s="17">
        <v>775815</v>
      </c>
      <c r="O51" s="16">
        <f t="shared" si="8"/>
        <v>3600842.801</v>
      </c>
    </row>
    <row r="52" spans="1:15" ht="18" customHeight="1">
      <c r="A52" s="9">
        <v>24</v>
      </c>
      <c r="B52" s="7" t="s">
        <v>41</v>
      </c>
      <c r="C52" s="17">
        <v>214679.416</v>
      </c>
      <c r="D52" s="17">
        <v>2358943</v>
      </c>
      <c r="E52" s="17"/>
      <c r="F52" s="17">
        <v>3500000</v>
      </c>
      <c r="G52" s="17"/>
      <c r="H52" s="17"/>
      <c r="I52" s="17">
        <v>1047</v>
      </c>
      <c r="J52" s="17">
        <v>26167</v>
      </c>
      <c r="K52" s="17"/>
      <c r="L52" s="16">
        <f t="shared" si="6"/>
        <v>5886157</v>
      </c>
      <c r="M52" s="16">
        <f t="shared" si="7"/>
        <v>6100836.416</v>
      </c>
      <c r="N52" s="17">
        <v>9893756</v>
      </c>
      <c r="O52" s="16">
        <f t="shared" si="8"/>
        <v>15994592.416000001</v>
      </c>
    </row>
    <row r="53" spans="1:15" ht="18" customHeight="1">
      <c r="A53" s="9">
        <v>25</v>
      </c>
      <c r="B53" s="7" t="s">
        <v>52</v>
      </c>
      <c r="C53" s="17">
        <v>101140</v>
      </c>
      <c r="D53" s="17">
        <v>14679.4</v>
      </c>
      <c r="E53" s="17"/>
      <c r="F53" s="17"/>
      <c r="G53" s="17"/>
      <c r="H53" s="17"/>
      <c r="I53" s="17">
        <v>737</v>
      </c>
      <c r="J53" s="17">
        <v>6211</v>
      </c>
      <c r="K53" s="17"/>
      <c r="L53" s="16">
        <f t="shared" si="6"/>
        <v>21627.4</v>
      </c>
      <c r="M53" s="16">
        <f t="shared" si="7"/>
        <v>122767.4</v>
      </c>
      <c r="N53" s="17">
        <v>37847</v>
      </c>
      <c r="O53" s="16">
        <f t="shared" si="8"/>
        <v>160614.4</v>
      </c>
    </row>
    <row r="54" spans="1:15" ht="18" customHeight="1">
      <c r="A54" s="9">
        <v>26</v>
      </c>
      <c r="B54" s="7" t="s">
        <v>42</v>
      </c>
      <c r="C54" s="17">
        <v>12151.589</v>
      </c>
      <c r="D54" s="17">
        <v>8120</v>
      </c>
      <c r="E54" s="17"/>
      <c r="F54" s="17">
        <v>97377</v>
      </c>
      <c r="G54" s="17"/>
      <c r="H54" s="17"/>
      <c r="I54" s="17">
        <v>573</v>
      </c>
      <c r="J54" s="17">
        <v>1990</v>
      </c>
      <c r="K54" s="17"/>
      <c r="L54" s="16">
        <f t="shared" si="6"/>
        <v>108060</v>
      </c>
      <c r="M54" s="16">
        <f t="shared" si="7"/>
        <v>120211.589</v>
      </c>
      <c r="N54" s="17">
        <v>711290</v>
      </c>
      <c r="O54" s="16">
        <f t="shared" si="8"/>
        <v>831501.589</v>
      </c>
    </row>
    <row r="55" spans="1:15" ht="18" customHeight="1">
      <c r="A55" s="10">
        <v>27</v>
      </c>
      <c r="B55" s="11" t="s">
        <v>43</v>
      </c>
      <c r="C55" s="17">
        <v>30167.14</v>
      </c>
      <c r="D55" s="17">
        <v>44742.714</v>
      </c>
      <c r="E55" s="17"/>
      <c r="F55" s="17"/>
      <c r="G55" s="17"/>
      <c r="H55" s="17"/>
      <c r="I55" s="17">
        <v>226.628</v>
      </c>
      <c r="J55" s="17">
        <v>7265.684</v>
      </c>
      <c r="K55" s="17"/>
      <c r="L55" s="16">
        <f t="shared" si="6"/>
        <v>52235.026</v>
      </c>
      <c r="M55" s="16">
        <f t="shared" si="7"/>
        <v>82402.16599999998</v>
      </c>
      <c r="N55" s="17">
        <v>25000</v>
      </c>
      <c r="O55" s="16">
        <f t="shared" si="8"/>
        <v>107402.16599999998</v>
      </c>
    </row>
    <row r="56" spans="1:15" ht="18" customHeight="1">
      <c r="A56" s="10">
        <v>28</v>
      </c>
      <c r="B56" s="11" t="s">
        <v>44</v>
      </c>
      <c r="C56" s="17">
        <v>11862.071</v>
      </c>
      <c r="D56" s="17">
        <v>9382</v>
      </c>
      <c r="E56" s="17"/>
      <c r="F56" s="17"/>
      <c r="G56" s="17"/>
      <c r="H56" s="17">
        <v>400000</v>
      </c>
      <c r="I56" s="17">
        <v>109</v>
      </c>
      <c r="J56" s="17">
        <v>2213</v>
      </c>
      <c r="K56" s="17"/>
      <c r="L56" s="16">
        <f t="shared" si="6"/>
        <v>411704</v>
      </c>
      <c r="M56" s="16">
        <f t="shared" si="7"/>
        <v>423566.071</v>
      </c>
      <c r="N56" s="17">
        <v>40000</v>
      </c>
      <c r="O56" s="16">
        <f t="shared" si="8"/>
        <v>463566.071</v>
      </c>
    </row>
    <row r="57" spans="1:15" ht="18" customHeight="1">
      <c r="A57" s="10">
        <v>29</v>
      </c>
      <c r="B57" s="11" t="s">
        <v>45</v>
      </c>
      <c r="C57" s="17">
        <v>10615.5</v>
      </c>
      <c r="D57" s="17">
        <v>9839</v>
      </c>
      <c r="E57" s="17"/>
      <c r="F57" s="17"/>
      <c r="G57" s="17"/>
      <c r="H57" s="17">
        <v>150</v>
      </c>
      <c r="I57" s="17">
        <v>786</v>
      </c>
      <c r="J57" s="17">
        <v>3675</v>
      </c>
      <c r="K57" s="17"/>
      <c r="L57" s="16">
        <f t="shared" si="6"/>
        <v>14450</v>
      </c>
      <c r="M57" s="16">
        <f t="shared" si="7"/>
        <v>25065.5</v>
      </c>
      <c r="N57" s="17">
        <v>10000</v>
      </c>
      <c r="O57" s="16">
        <f t="shared" si="8"/>
        <v>35065.5</v>
      </c>
    </row>
    <row r="58" spans="1:15" ht="18" customHeight="1">
      <c r="A58" s="10">
        <v>30</v>
      </c>
      <c r="B58" s="11" t="s">
        <v>46</v>
      </c>
      <c r="C58" s="17">
        <v>4497000</v>
      </c>
      <c r="D58" s="17">
        <v>3114352</v>
      </c>
      <c r="E58" s="17"/>
      <c r="F58" s="17">
        <v>1586200</v>
      </c>
      <c r="G58" s="17">
        <v>2100500</v>
      </c>
      <c r="H58" s="17">
        <v>1200700</v>
      </c>
      <c r="I58" s="17">
        <v>1650300</v>
      </c>
      <c r="J58" s="17">
        <v>1570150</v>
      </c>
      <c r="K58" s="17">
        <v>1090000</v>
      </c>
      <c r="L58" s="16">
        <f t="shared" si="6"/>
        <v>12312202</v>
      </c>
      <c r="M58" s="16">
        <f t="shared" si="7"/>
        <v>16809202</v>
      </c>
      <c r="N58" s="17">
        <v>6000000</v>
      </c>
      <c r="O58" s="16">
        <f t="shared" si="8"/>
        <v>22809202</v>
      </c>
    </row>
    <row r="59" spans="1:15" ht="18" customHeight="1">
      <c r="A59" s="5">
        <v>31</v>
      </c>
      <c r="B59" s="6" t="s">
        <v>62</v>
      </c>
      <c r="C59" s="16">
        <f aca="true" t="shared" si="9" ref="C59:K59">SUM(C60:C64)</f>
        <v>867330.2470000001</v>
      </c>
      <c r="D59" s="16">
        <f t="shared" si="9"/>
        <v>386141.502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809556.52</v>
      </c>
      <c r="I59" s="16">
        <f t="shared" si="9"/>
        <v>711525.431</v>
      </c>
      <c r="J59" s="16">
        <f t="shared" si="9"/>
        <v>81369</v>
      </c>
      <c r="K59" s="16">
        <f t="shared" si="9"/>
        <v>0</v>
      </c>
      <c r="L59" s="16">
        <f t="shared" si="6"/>
        <v>1988592.4529999997</v>
      </c>
      <c r="M59" s="16">
        <f t="shared" si="7"/>
        <v>2855922.7</v>
      </c>
      <c r="N59" s="16">
        <f>SUM(N60:N64)</f>
        <v>2555800</v>
      </c>
      <c r="O59" s="16">
        <f t="shared" si="8"/>
        <v>5411722.7</v>
      </c>
    </row>
    <row r="60" spans="1:15" ht="18" customHeight="1">
      <c r="A60" s="44"/>
      <c r="B60" s="11" t="s">
        <v>56</v>
      </c>
      <c r="C60" s="17">
        <v>211150.783</v>
      </c>
      <c r="D60" s="17">
        <v>48090.389</v>
      </c>
      <c r="E60" s="17"/>
      <c r="F60" s="17"/>
      <c r="G60" s="17"/>
      <c r="H60" s="17">
        <v>600</v>
      </c>
      <c r="I60" s="17">
        <v>2494.6</v>
      </c>
      <c r="J60" s="17">
        <v>23792.5</v>
      </c>
      <c r="K60" s="17"/>
      <c r="L60" s="16">
        <f t="shared" si="6"/>
        <v>74977.489</v>
      </c>
      <c r="M60" s="16">
        <f t="shared" si="7"/>
        <v>286128.272</v>
      </c>
      <c r="N60" s="17"/>
      <c r="O60" s="16">
        <f t="shared" si="8"/>
        <v>286128.272</v>
      </c>
    </row>
    <row r="61" spans="1:15" ht="18" customHeight="1">
      <c r="A61" s="45"/>
      <c r="B61" s="11" t="s">
        <v>57</v>
      </c>
      <c r="C61" s="17">
        <v>213203.911</v>
      </c>
      <c r="D61" s="17">
        <v>61891.8</v>
      </c>
      <c r="E61" s="17"/>
      <c r="F61" s="17"/>
      <c r="G61" s="17"/>
      <c r="H61" s="17">
        <v>808956.52</v>
      </c>
      <c r="I61" s="17">
        <v>704377.831</v>
      </c>
      <c r="J61" s="17">
        <v>29062.5</v>
      </c>
      <c r="K61" s="17"/>
      <c r="L61" s="16">
        <f t="shared" si="6"/>
        <v>1604288.651</v>
      </c>
      <c r="M61" s="16">
        <f t="shared" si="7"/>
        <v>1817492.5620000002</v>
      </c>
      <c r="N61" s="17">
        <v>2549000</v>
      </c>
      <c r="O61" s="16">
        <f t="shared" si="8"/>
        <v>4366492.562</v>
      </c>
    </row>
    <row r="62" spans="1:15" ht="18" customHeight="1">
      <c r="A62" s="45"/>
      <c r="B62" s="11" t="s">
        <v>71</v>
      </c>
      <c r="C62" s="17">
        <v>14103.153</v>
      </c>
      <c r="D62" s="17">
        <v>23552.313</v>
      </c>
      <c r="E62" s="17"/>
      <c r="F62" s="17"/>
      <c r="G62" s="17"/>
      <c r="H62" s="17"/>
      <c r="I62" s="17">
        <v>893</v>
      </c>
      <c r="J62" s="17">
        <v>8654</v>
      </c>
      <c r="K62" s="17"/>
      <c r="L62" s="16">
        <f t="shared" si="6"/>
        <v>33099.312999999995</v>
      </c>
      <c r="M62" s="16">
        <f t="shared" si="7"/>
        <v>47202.466</v>
      </c>
      <c r="N62" s="17"/>
      <c r="O62" s="16">
        <f t="shared" si="8"/>
        <v>47202.466</v>
      </c>
    </row>
    <row r="63" spans="1:15" ht="18" customHeight="1">
      <c r="A63" s="45"/>
      <c r="B63" s="11" t="s">
        <v>72</v>
      </c>
      <c r="C63" s="18">
        <v>410050</v>
      </c>
      <c r="D63" s="17">
        <v>245227</v>
      </c>
      <c r="E63" s="17"/>
      <c r="F63" s="17"/>
      <c r="G63" s="17"/>
      <c r="H63" s="17"/>
      <c r="I63" s="17">
        <v>3510</v>
      </c>
      <c r="J63" s="17">
        <v>19550</v>
      </c>
      <c r="K63" s="17"/>
      <c r="L63" s="16">
        <f t="shared" si="6"/>
        <v>268287</v>
      </c>
      <c r="M63" s="16">
        <f t="shared" si="7"/>
        <v>678337</v>
      </c>
      <c r="N63" s="17">
        <v>6800</v>
      </c>
      <c r="O63" s="16">
        <f t="shared" si="8"/>
        <v>685137</v>
      </c>
    </row>
    <row r="64" spans="1:15" ht="18" customHeight="1">
      <c r="A64" s="46"/>
      <c r="B64" s="11" t="s">
        <v>73</v>
      </c>
      <c r="C64" s="17">
        <v>18822.4</v>
      </c>
      <c r="D64" s="17">
        <v>7380</v>
      </c>
      <c r="E64" s="17"/>
      <c r="F64" s="17"/>
      <c r="G64" s="17"/>
      <c r="H64" s="17"/>
      <c r="I64" s="17">
        <v>250</v>
      </c>
      <c r="J64" s="17">
        <v>310</v>
      </c>
      <c r="K64" s="17"/>
      <c r="L64" s="16">
        <f t="shared" si="6"/>
        <v>7940</v>
      </c>
      <c r="M64" s="16">
        <f t="shared" si="7"/>
        <v>26762.4</v>
      </c>
      <c r="N64" s="17"/>
      <c r="O64" s="16">
        <f t="shared" si="8"/>
        <v>26762.4</v>
      </c>
    </row>
    <row r="65" spans="1:15" ht="18" customHeight="1">
      <c r="A65" s="9">
        <v>32</v>
      </c>
      <c r="B65" s="11" t="s">
        <v>47</v>
      </c>
      <c r="C65" s="17">
        <v>240791.65</v>
      </c>
      <c r="D65" s="17">
        <v>38504</v>
      </c>
      <c r="E65" s="17"/>
      <c r="F65" s="17"/>
      <c r="G65" s="17"/>
      <c r="H65" s="17"/>
      <c r="I65" s="17">
        <v>157</v>
      </c>
      <c r="J65" s="17">
        <v>417</v>
      </c>
      <c r="K65" s="17">
        <v>12200</v>
      </c>
      <c r="L65" s="16">
        <f t="shared" si="6"/>
        <v>51278</v>
      </c>
      <c r="M65" s="16">
        <f t="shared" si="7"/>
        <v>292069.65</v>
      </c>
      <c r="N65" s="17">
        <v>32950</v>
      </c>
      <c r="O65" s="16">
        <f t="shared" si="8"/>
        <v>325019.65</v>
      </c>
    </row>
    <row r="66" spans="1:16" ht="18" customHeight="1">
      <c r="A66" s="47" t="s">
        <v>48</v>
      </c>
      <c r="B66" s="48"/>
      <c r="C66" s="16">
        <f aca="true" t="shared" si="10" ref="C66:N66">C6+C12+C13+C25+C26+C29+C30+C31+C32+C33+C39+C40+C41+C42+C43+C44+C45+C46+C47+C48+C49+C50+C51+C52+C53+C54+C55+C56+C57+C58+C59+C65</f>
        <v>31361268.26800001</v>
      </c>
      <c r="D66" s="16">
        <f t="shared" si="10"/>
        <v>21909398.942</v>
      </c>
      <c r="E66" s="16">
        <f t="shared" si="10"/>
        <v>1072435</v>
      </c>
      <c r="F66" s="16">
        <f t="shared" si="10"/>
        <v>8826402.227</v>
      </c>
      <c r="G66" s="16">
        <f t="shared" si="10"/>
        <v>6646200.486</v>
      </c>
      <c r="H66" s="16">
        <f t="shared" si="10"/>
        <v>15453842.02</v>
      </c>
      <c r="I66" s="16">
        <f t="shared" si="10"/>
        <v>13258298.418</v>
      </c>
      <c r="J66" s="16">
        <f t="shared" si="10"/>
        <v>9264473.15</v>
      </c>
      <c r="K66" s="16">
        <f t="shared" si="10"/>
        <v>6806200</v>
      </c>
      <c r="L66" s="16">
        <f t="shared" si="10"/>
        <v>83237250.243</v>
      </c>
      <c r="M66" s="16">
        <f t="shared" si="10"/>
        <v>114598518.511</v>
      </c>
      <c r="N66" s="16">
        <f t="shared" si="10"/>
        <v>59332953</v>
      </c>
      <c r="O66" s="16">
        <f t="shared" si="8"/>
        <v>173931471.511</v>
      </c>
      <c r="P66" s="4"/>
    </row>
    <row r="67" spans="1:15" ht="18" customHeight="1">
      <c r="A67" s="3"/>
      <c r="B67" s="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9">
        <v>67</v>
      </c>
    </row>
    <row r="69" ht="18" customHeight="1">
      <c r="O69" s="14"/>
    </row>
    <row r="75" ht="18" customHeight="1">
      <c r="O75" s="22"/>
    </row>
  </sheetData>
  <sheetProtection password="CC66" sheet="1"/>
  <mergeCells count="24">
    <mergeCell ref="C2:N2"/>
    <mergeCell ref="N3:O3"/>
    <mergeCell ref="A4:A5"/>
    <mergeCell ref="B4:B5"/>
    <mergeCell ref="E4:E5"/>
    <mergeCell ref="F4:F5"/>
    <mergeCell ref="G4:G5"/>
    <mergeCell ref="O4:O5"/>
    <mergeCell ref="A1:B1"/>
    <mergeCell ref="G37:G38"/>
    <mergeCell ref="O37:O38"/>
    <mergeCell ref="F37:F38"/>
    <mergeCell ref="A14:A20"/>
    <mergeCell ref="A27:A28"/>
    <mergeCell ref="A36:O36"/>
    <mergeCell ref="A34:O34"/>
    <mergeCell ref="A35:N35"/>
    <mergeCell ref="A2:B2"/>
    <mergeCell ref="A7:A11"/>
    <mergeCell ref="A66:B66"/>
    <mergeCell ref="A37:A38"/>
    <mergeCell ref="B37:B38"/>
    <mergeCell ref="A60:A64"/>
    <mergeCell ref="E37:E38"/>
  </mergeCells>
  <printOptions/>
  <pageMargins left="0.003937007874015749" right="0.16" top="0.18" bottom="0.15" header="0.16" footer="0.15"/>
  <pageSetup horizontalDpi="600" verticalDpi="600" orientation="landscape" paperSize="9" scale="82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rightToLeft="1" zoomScaleSheetLayoutView="100" zoomScalePageLayoutView="0" workbookViewId="0" topLeftCell="A49">
      <selection activeCell="C65" sqref="C65:K65"/>
    </sheetView>
  </sheetViews>
  <sheetFormatPr defaultColWidth="9.140625" defaultRowHeight="18" customHeight="1"/>
  <cols>
    <col min="1" max="1" width="2.7109375" style="1" customWidth="1"/>
    <col min="2" max="2" width="20.8515625" style="2" customWidth="1"/>
    <col min="3" max="3" width="15.421875" style="2" customWidth="1"/>
    <col min="4" max="4" width="13.421875" style="2" customWidth="1"/>
    <col min="5" max="5" width="10.00390625" style="2" customWidth="1"/>
    <col min="6" max="6" width="10.57421875" style="2" customWidth="1"/>
    <col min="7" max="7" width="11.140625" style="2" customWidth="1"/>
    <col min="8" max="8" width="12.28125" style="2" customWidth="1"/>
    <col min="9" max="9" width="13.00390625" style="2" customWidth="1"/>
    <col min="10" max="10" width="10.28125" style="2" customWidth="1"/>
    <col min="11" max="11" width="10.421875" style="2" customWidth="1"/>
    <col min="12" max="12" width="11.8515625" style="2" customWidth="1"/>
    <col min="13" max="13" width="13.00390625" style="2" customWidth="1"/>
    <col min="14" max="14" width="11.421875" style="2" customWidth="1"/>
    <col min="15" max="15" width="11.140625" style="2" customWidth="1"/>
    <col min="16" max="16384" width="9.140625" style="2" customWidth="1"/>
  </cols>
  <sheetData>
    <row r="1" spans="1:2" ht="15" customHeight="1">
      <c r="A1" s="55"/>
      <c r="B1" s="55"/>
    </row>
    <row r="2" spans="1:15" ht="18" customHeight="1">
      <c r="A2" s="59" t="s">
        <v>93</v>
      </c>
      <c r="B2" s="59"/>
      <c r="C2" s="60" t="s">
        <v>75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5"/>
    </row>
    <row r="3" spans="14:15" ht="18" customHeight="1">
      <c r="N3" s="61" t="s">
        <v>49</v>
      </c>
      <c r="O3" s="61"/>
    </row>
    <row r="4" spans="1:15" ht="18" customHeight="1">
      <c r="A4" s="53" t="s">
        <v>0</v>
      </c>
      <c r="B4" s="62" t="s">
        <v>58</v>
      </c>
      <c r="C4" s="12" t="s">
        <v>1</v>
      </c>
      <c r="D4" s="12" t="s">
        <v>3</v>
      </c>
      <c r="E4" s="53" t="s">
        <v>5</v>
      </c>
      <c r="F4" s="53" t="s">
        <v>6</v>
      </c>
      <c r="G4" s="53" t="s">
        <v>7</v>
      </c>
      <c r="H4" s="12" t="s">
        <v>8</v>
      </c>
      <c r="I4" s="12" t="s">
        <v>10</v>
      </c>
      <c r="J4" s="12" t="s">
        <v>12</v>
      </c>
      <c r="K4" s="12" t="s">
        <v>15</v>
      </c>
      <c r="L4" s="12" t="s">
        <v>14</v>
      </c>
      <c r="M4" s="12" t="s">
        <v>17</v>
      </c>
      <c r="N4" s="12" t="s">
        <v>19</v>
      </c>
      <c r="O4" s="53" t="s">
        <v>21</v>
      </c>
    </row>
    <row r="5" spans="1:15" ht="18" customHeight="1">
      <c r="A5" s="54"/>
      <c r="B5" s="63"/>
      <c r="C5" s="13" t="s">
        <v>2</v>
      </c>
      <c r="D5" s="13" t="s">
        <v>4</v>
      </c>
      <c r="E5" s="54"/>
      <c r="F5" s="54"/>
      <c r="G5" s="54"/>
      <c r="H5" s="13" t="s">
        <v>9</v>
      </c>
      <c r="I5" s="13" t="s">
        <v>11</v>
      </c>
      <c r="J5" s="13" t="s">
        <v>13</v>
      </c>
      <c r="K5" s="13" t="s">
        <v>16</v>
      </c>
      <c r="L5" s="13" t="s">
        <v>51</v>
      </c>
      <c r="M5" s="13" t="s">
        <v>18</v>
      </c>
      <c r="N5" s="13" t="s">
        <v>20</v>
      </c>
      <c r="O5" s="54"/>
    </row>
    <row r="6" spans="1:15" ht="18" customHeight="1">
      <c r="A6" s="5">
        <v>1</v>
      </c>
      <c r="B6" s="6" t="s">
        <v>60</v>
      </c>
      <c r="C6" s="16">
        <f aca="true" t="shared" si="0" ref="C6:K6">SUM(C7:C11)</f>
        <v>190028.429</v>
      </c>
      <c r="D6" s="16">
        <f t="shared" si="0"/>
        <v>175962.605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3500</v>
      </c>
      <c r="I6" s="16">
        <f t="shared" si="0"/>
        <v>120944.3</v>
      </c>
      <c r="J6" s="16">
        <f t="shared" si="0"/>
        <v>16500.780000000002</v>
      </c>
      <c r="K6" s="16">
        <f t="shared" si="0"/>
        <v>0</v>
      </c>
      <c r="L6" s="16">
        <f aca="true" t="shared" si="1" ref="L6:L33">D6+E6+F6+G6+H6+I6+J6+K6</f>
        <v>316907.68500000006</v>
      </c>
      <c r="M6" s="16">
        <f aca="true" t="shared" si="2" ref="M6:M33">C6+D6+E6+F6+G6+H6+I6+J6+K6</f>
        <v>506936.114</v>
      </c>
      <c r="N6" s="16">
        <f>SUM(N7:N11)</f>
        <v>6500</v>
      </c>
      <c r="O6" s="16">
        <f aca="true" t="shared" si="3" ref="O6:O33">M6+N6</f>
        <v>513436.114</v>
      </c>
    </row>
    <row r="7" spans="1:15" ht="18" customHeight="1">
      <c r="A7" s="44"/>
      <c r="B7" s="7" t="s">
        <v>65</v>
      </c>
      <c r="C7" s="17">
        <v>86750</v>
      </c>
      <c r="D7" s="17">
        <v>147375</v>
      </c>
      <c r="E7" s="17"/>
      <c r="F7" s="17"/>
      <c r="G7" s="17"/>
      <c r="H7" s="17">
        <v>3500</v>
      </c>
      <c r="I7" s="17">
        <v>19760</v>
      </c>
      <c r="J7" s="17">
        <v>10000</v>
      </c>
      <c r="K7" s="17"/>
      <c r="L7" s="16">
        <f t="shared" si="1"/>
        <v>180635</v>
      </c>
      <c r="M7" s="16">
        <f t="shared" si="2"/>
        <v>267385</v>
      </c>
      <c r="N7" s="17"/>
      <c r="O7" s="16">
        <f t="shared" si="3"/>
        <v>267385</v>
      </c>
    </row>
    <row r="8" spans="1:15" ht="18" customHeight="1">
      <c r="A8" s="45"/>
      <c r="B8" s="7" t="s">
        <v>66</v>
      </c>
      <c r="C8" s="17">
        <v>13499.689</v>
      </c>
      <c r="D8" s="17">
        <v>990.5</v>
      </c>
      <c r="E8" s="17"/>
      <c r="F8" s="17"/>
      <c r="G8" s="17"/>
      <c r="H8" s="17"/>
      <c r="I8" s="17"/>
      <c r="J8" s="17">
        <v>400</v>
      </c>
      <c r="K8" s="17"/>
      <c r="L8" s="16">
        <f t="shared" si="1"/>
        <v>1390.5</v>
      </c>
      <c r="M8" s="16">
        <f t="shared" si="2"/>
        <v>14890.189</v>
      </c>
      <c r="N8" s="17"/>
      <c r="O8" s="16">
        <f t="shared" si="3"/>
        <v>14890.189</v>
      </c>
    </row>
    <row r="9" spans="1:15" ht="18" customHeight="1">
      <c r="A9" s="45"/>
      <c r="B9" s="7" t="s">
        <v>59</v>
      </c>
      <c r="C9" s="17">
        <v>17834.14</v>
      </c>
      <c r="D9" s="17">
        <v>3477.105</v>
      </c>
      <c r="E9" s="17"/>
      <c r="F9" s="17"/>
      <c r="G9" s="17"/>
      <c r="H9" s="17"/>
      <c r="I9" s="17">
        <v>100973</v>
      </c>
      <c r="J9" s="17">
        <v>824.325</v>
      </c>
      <c r="K9" s="17"/>
      <c r="L9" s="16">
        <f t="shared" si="1"/>
        <v>105274.43</v>
      </c>
      <c r="M9" s="16">
        <f t="shared" si="2"/>
        <v>123108.56999999999</v>
      </c>
      <c r="N9" s="17"/>
      <c r="O9" s="16">
        <f t="shared" si="3"/>
        <v>123108.56999999999</v>
      </c>
    </row>
    <row r="10" spans="1:15" ht="18" customHeight="1">
      <c r="A10" s="45"/>
      <c r="B10" s="7" t="s">
        <v>90</v>
      </c>
      <c r="C10" s="17">
        <v>45418.99</v>
      </c>
      <c r="D10" s="17">
        <v>16183</v>
      </c>
      <c r="E10" s="17"/>
      <c r="F10" s="17"/>
      <c r="G10" s="17"/>
      <c r="H10" s="17"/>
      <c r="I10" s="17">
        <v>166</v>
      </c>
      <c r="J10" s="17">
        <v>4115.68</v>
      </c>
      <c r="K10" s="17"/>
      <c r="L10" s="16">
        <f t="shared" si="1"/>
        <v>20464.68</v>
      </c>
      <c r="M10" s="16">
        <f t="shared" si="2"/>
        <v>65883.67</v>
      </c>
      <c r="N10" s="17">
        <v>3500</v>
      </c>
      <c r="O10" s="16">
        <f t="shared" si="3"/>
        <v>69383.67</v>
      </c>
    </row>
    <row r="11" spans="1:15" ht="18" customHeight="1">
      <c r="A11" s="46"/>
      <c r="B11" s="7" t="s">
        <v>70</v>
      </c>
      <c r="C11" s="17">
        <v>26525.61</v>
      </c>
      <c r="D11" s="17">
        <v>7937</v>
      </c>
      <c r="E11" s="17"/>
      <c r="F11" s="17"/>
      <c r="G11" s="17"/>
      <c r="H11" s="17"/>
      <c r="I11" s="17">
        <v>45.3</v>
      </c>
      <c r="J11" s="17">
        <v>1160.775</v>
      </c>
      <c r="K11" s="17"/>
      <c r="L11" s="16">
        <f t="shared" si="1"/>
        <v>9143.075</v>
      </c>
      <c r="M11" s="16">
        <f t="shared" si="2"/>
        <v>35668.685000000005</v>
      </c>
      <c r="N11" s="17">
        <v>3000</v>
      </c>
      <c r="O11" s="16">
        <f t="shared" si="3"/>
        <v>38668.685000000005</v>
      </c>
    </row>
    <row r="12" spans="1:15" ht="18" customHeight="1">
      <c r="A12" s="9">
        <v>2</v>
      </c>
      <c r="B12" s="7" t="s">
        <v>22</v>
      </c>
      <c r="C12" s="17">
        <v>45478.205</v>
      </c>
      <c r="D12" s="17">
        <v>25018.636</v>
      </c>
      <c r="E12" s="17"/>
      <c r="F12" s="17"/>
      <c r="G12" s="17"/>
      <c r="H12" s="17">
        <v>30910</v>
      </c>
      <c r="I12" s="17">
        <v>430.9</v>
      </c>
      <c r="J12" s="17">
        <v>3521</v>
      </c>
      <c r="K12" s="17"/>
      <c r="L12" s="16">
        <f t="shared" si="1"/>
        <v>59880.536</v>
      </c>
      <c r="M12" s="16">
        <f t="shared" si="2"/>
        <v>105358.741</v>
      </c>
      <c r="N12" s="17">
        <v>14000</v>
      </c>
      <c r="O12" s="16">
        <f t="shared" si="3"/>
        <v>119358.741</v>
      </c>
    </row>
    <row r="13" spans="1:15" ht="18" customHeight="1">
      <c r="A13" s="5">
        <v>3</v>
      </c>
      <c r="B13" s="6" t="s">
        <v>61</v>
      </c>
      <c r="C13" s="16">
        <f aca="true" t="shared" si="4" ref="C13:K13">SUM(C14:C24)</f>
        <v>531522.056</v>
      </c>
      <c r="D13" s="16">
        <f t="shared" si="4"/>
        <v>231303.763</v>
      </c>
      <c r="E13" s="16">
        <f t="shared" si="4"/>
        <v>0</v>
      </c>
      <c r="F13" s="16">
        <f t="shared" si="4"/>
        <v>0</v>
      </c>
      <c r="G13" s="16">
        <f t="shared" si="4"/>
        <v>361.8</v>
      </c>
      <c r="H13" s="16">
        <f t="shared" si="4"/>
        <v>10630.35</v>
      </c>
      <c r="I13" s="16">
        <f t="shared" si="4"/>
        <v>374277.01000000007</v>
      </c>
      <c r="J13" s="16">
        <f t="shared" si="4"/>
        <v>27867.487</v>
      </c>
      <c r="K13" s="16">
        <f t="shared" si="4"/>
        <v>0</v>
      </c>
      <c r="L13" s="16">
        <f t="shared" si="1"/>
        <v>644440.41</v>
      </c>
      <c r="M13" s="16">
        <f t="shared" si="2"/>
        <v>1175962.466</v>
      </c>
      <c r="N13" s="16">
        <f>SUM(N14:N24)</f>
        <v>353950</v>
      </c>
      <c r="O13" s="16">
        <f t="shared" si="3"/>
        <v>1529912.466</v>
      </c>
    </row>
    <row r="14" spans="1:15" ht="18" customHeight="1">
      <c r="A14" s="44"/>
      <c r="B14" s="7" t="s">
        <v>53</v>
      </c>
      <c r="C14" s="17">
        <v>57862.382</v>
      </c>
      <c r="D14" s="17">
        <v>26385.879</v>
      </c>
      <c r="E14" s="17"/>
      <c r="F14" s="17"/>
      <c r="G14" s="17"/>
      <c r="H14" s="17"/>
      <c r="I14" s="17">
        <v>500</v>
      </c>
      <c r="J14" s="17">
        <v>2030.66</v>
      </c>
      <c r="K14" s="17"/>
      <c r="L14" s="16">
        <f t="shared" si="1"/>
        <v>28916.539</v>
      </c>
      <c r="M14" s="16">
        <f t="shared" si="2"/>
        <v>86778.921</v>
      </c>
      <c r="N14" s="17">
        <v>14000</v>
      </c>
      <c r="O14" s="16">
        <f t="shared" si="3"/>
        <v>100778.921</v>
      </c>
    </row>
    <row r="15" spans="1:15" ht="18" customHeight="1">
      <c r="A15" s="45"/>
      <c r="B15" s="7" t="s">
        <v>64</v>
      </c>
      <c r="C15" s="17">
        <v>144987.759</v>
      </c>
      <c r="D15" s="17">
        <v>30043.388</v>
      </c>
      <c r="E15" s="17"/>
      <c r="F15" s="17"/>
      <c r="G15" s="17"/>
      <c r="H15" s="17">
        <v>8550</v>
      </c>
      <c r="I15" s="17">
        <v>173776.25</v>
      </c>
      <c r="J15" s="17">
        <v>1291.4</v>
      </c>
      <c r="K15" s="17"/>
      <c r="L15" s="16">
        <f t="shared" si="1"/>
        <v>213661.038</v>
      </c>
      <c r="M15" s="16">
        <f t="shared" si="2"/>
        <v>358648.797</v>
      </c>
      <c r="N15" s="17">
        <v>192400</v>
      </c>
      <c r="O15" s="16">
        <f t="shared" si="3"/>
        <v>551048.797</v>
      </c>
    </row>
    <row r="16" spans="1:15" ht="18" customHeight="1">
      <c r="A16" s="45"/>
      <c r="B16" s="7" t="s">
        <v>67</v>
      </c>
      <c r="C16" s="17">
        <v>7082.7</v>
      </c>
      <c r="D16" s="17">
        <v>1950.835</v>
      </c>
      <c r="E16" s="17"/>
      <c r="F16" s="17"/>
      <c r="G16" s="17"/>
      <c r="H16" s="17"/>
      <c r="I16" s="17">
        <v>45.225</v>
      </c>
      <c r="J16" s="17">
        <v>547.524</v>
      </c>
      <c r="K16" s="17"/>
      <c r="L16" s="16">
        <f t="shared" si="1"/>
        <v>2543.584</v>
      </c>
      <c r="M16" s="16">
        <f t="shared" si="2"/>
        <v>9626.284</v>
      </c>
      <c r="N16" s="17">
        <v>8500</v>
      </c>
      <c r="O16" s="16">
        <f t="shared" si="3"/>
        <v>18126.284</v>
      </c>
    </row>
    <row r="17" spans="1:15" ht="18" customHeight="1">
      <c r="A17" s="45"/>
      <c r="B17" s="7" t="s">
        <v>68</v>
      </c>
      <c r="C17" s="17">
        <v>1087.09</v>
      </c>
      <c r="D17" s="17">
        <v>515.894</v>
      </c>
      <c r="E17" s="17"/>
      <c r="F17" s="17"/>
      <c r="G17" s="17"/>
      <c r="H17" s="17"/>
      <c r="I17" s="17">
        <v>2.5</v>
      </c>
      <c r="J17" s="17">
        <v>55.087</v>
      </c>
      <c r="K17" s="17"/>
      <c r="L17" s="16">
        <f t="shared" si="1"/>
        <v>573.481</v>
      </c>
      <c r="M17" s="16">
        <f t="shared" si="2"/>
        <v>1660.571</v>
      </c>
      <c r="N17" s="17">
        <v>1700</v>
      </c>
      <c r="O17" s="16">
        <f t="shared" si="3"/>
        <v>3360.571</v>
      </c>
    </row>
    <row r="18" spans="1:15" ht="18" customHeight="1">
      <c r="A18" s="45"/>
      <c r="B18" s="7" t="s">
        <v>69</v>
      </c>
      <c r="C18" s="17">
        <v>46726.231</v>
      </c>
      <c r="D18" s="17">
        <v>55671.216</v>
      </c>
      <c r="E18" s="17"/>
      <c r="F18" s="17"/>
      <c r="G18" s="17">
        <v>361.8</v>
      </c>
      <c r="H18" s="17">
        <v>452.25</v>
      </c>
      <c r="I18" s="17">
        <v>187044.422</v>
      </c>
      <c r="J18" s="17">
        <v>2576.712</v>
      </c>
      <c r="K18" s="17"/>
      <c r="L18" s="16">
        <f t="shared" si="1"/>
        <v>246106.4</v>
      </c>
      <c r="M18" s="16">
        <f t="shared" si="2"/>
        <v>292832.631</v>
      </c>
      <c r="N18" s="17">
        <v>25000</v>
      </c>
      <c r="O18" s="16">
        <f t="shared" si="3"/>
        <v>317832.631</v>
      </c>
    </row>
    <row r="19" spans="1:15" ht="18" customHeight="1">
      <c r="A19" s="45"/>
      <c r="B19" s="7" t="s">
        <v>81</v>
      </c>
      <c r="C19" s="17">
        <v>85330.098</v>
      </c>
      <c r="D19" s="17">
        <v>44624.03</v>
      </c>
      <c r="E19" s="17"/>
      <c r="F19" s="17"/>
      <c r="G19" s="17"/>
      <c r="H19" s="17">
        <v>1507.5</v>
      </c>
      <c r="I19" s="17">
        <v>739.815</v>
      </c>
      <c r="J19" s="17">
        <v>3948.424</v>
      </c>
      <c r="K19" s="17"/>
      <c r="L19" s="16">
        <f t="shared" si="1"/>
        <v>50819.769</v>
      </c>
      <c r="M19" s="16">
        <f t="shared" si="2"/>
        <v>136149.867</v>
      </c>
      <c r="N19" s="17">
        <v>50000</v>
      </c>
      <c r="O19" s="16">
        <f t="shared" si="3"/>
        <v>186149.867</v>
      </c>
    </row>
    <row r="20" spans="1:15" ht="18" customHeight="1">
      <c r="A20" s="45"/>
      <c r="B20" s="7" t="s">
        <v>83</v>
      </c>
      <c r="C20" s="17">
        <v>2122.736</v>
      </c>
      <c r="D20" s="17">
        <v>1817.683</v>
      </c>
      <c r="E20" s="17"/>
      <c r="F20" s="17"/>
      <c r="G20" s="17"/>
      <c r="H20" s="17">
        <v>120.6</v>
      </c>
      <c r="I20" s="17">
        <v>92.435</v>
      </c>
      <c r="J20" s="17">
        <v>1050</v>
      </c>
      <c r="K20" s="17"/>
      <c r="L20" s="16">
        <f t="shared" si="1"/>
        <v>3080.718</v>
      </c>
      <c r="M20" s="16">
        <f t="shared" si="2"/>
        <v>5203.454</v>
      </c>
      <c r="N20" s="17">
        <v>17000</v>
      </c>
      <c r="O20" s="16">
        <f t="shared" si="3"/>
        <v>22203.453999999998</v>
      </c>
    </row>
    <row r="21" spans="1:15" ht="18" customHeight="1">
      <c r="A21" s="8"/>
      <c r="B21" s="7" t="s">
        <v>84</v>
      </c>
      <c r="C21" s="17">
        <v>53426.54</v>
      </c>
      <c r="D21" s="17">
        <v>4282.225</v>
      </c>
      <c r="E21" s="17"/>
      <c r="F21" s="17"/>
      <c r="G21" s="17"/>
      <c r="H21" s="17"/>
      <c r="I21" s="17">
        <v>3537.9</v>
      </c>
      <c r="J21" s="17">
        <v>747.72</v>
      </c>
      <c r="K21" s="17"/>
      <c r="L21" s="16">
        <f t="shared" si="1"/>
        <v>8567.845</v>
      </c>
      <c r="M21" s="16">
        <f t="shared" si="2"/>
        <v>61994.385</v>
      </c>
      <c r="N21" s="17"/>
      <c r="O21" s="16">
        <f t="shared" si="3"/>
        <v>61994.385</v>
      </c>
    </row>
    <row r="22" spans="1:15" ht="18" customHeight="1">
      <c r="A22" s="8"/>
      <c r="B22" s="7" t="s">
        <v>88</v>
      </c>
      <c r="C22" s="17">
        <v>112564.57</v>
      </c>
      <c r="D22" s="17">
        <v>21592</v>
      </c>
      <c r="E22" s="17"/>
      <c r="F22" s="17"/>
      <c r="G22" s="17"/>
      <c r="H22" s="17"/>
      <c r="I22" s="17">
        <v>66.313</v>
      </c>
      <c r="J22" s="17">
        <v>10000</v>
      </c>
      <c r="K22" s="17"/>
      <c r="L22" s="16">
        <f t="shared" si="1"/>
        <v>31658.313</v>
      </c>
      <c r="M22" s="16">
        <f t="shared" si="2"/>
        <v>144222.883</v>
      </c>
      <c r="N22" s="17">
        <v>44500</v>
      </c>
      <c r="O22" s="16">
        <f t="shared" si="3"/>
        <v>188722.883</v>
      </c>
    </row>
    <row r="23" spans="1:15" ht="18" customHeight="1">
      <c r="A23" s="8"/>
      <c r="B23" s="7" t="s">
        <v>86</v>
      </c>
      <c r="C23" s="17">
        <v>6221.95</v>
      </c>
      <c r="D23" s="17">
        <v>25780</v>
      </c>
      <c r="E23" s="17"/>
      <c r="F23" s="17"/>
      <c r="G23" s="17"/>
      <c r="H23" s="17"/>
      <c r="I23" s="17">
        <v>8442</v>
      </c>
      <c r="J23" s="17">
        <v>1326.6</v>
      </c>
      <c r="K23" s="17"/>
      <c r="L23" s="16">
        <f t="shared" si="1"/>
        <v>35548.6</v>
      </c>
      <c r="M23" s="16">
        <f t="shared" si="2"/>
        <v>41770.549999999996</v>
      </c>
      <c r="N23" s="17"/>
      <c r="O23" s="16">
        <f t="shared" si="3"/>
        <v>41770.549999999996</v>
      </c>
    </row>
    <row r="24" spans="1:15" ht="18" customHeight="1">
      <c r="A24" s="8"/>
      <c r="B24" s="7" t="s">
        <v>87</v>
      </c>
      <c r="C24" s="17">
        <v>14110</v>
      </c>
      <c r="D24" s="17">
        <v>18640.613</v>
      </c>
      <c r="E24" s="17"/>
      <c r="F24" s="17"/>
      <c r="G24" s="17"/>
      <c r="H24" s="17"/>
      <c r="I24" s="17">
        <v>30.15</v>
      </c>
      <c r="J24" s="17">
        <v>4293.36</v>
      </c>
      <c r="K24" s="17"/>
      <c r="L24" s="16">
        <f t="shared" si="1"/>
        <v>22964.123000000003</v>
      </c>
      <c r="M24" s="16">
        <f t="shared" si="2"/>
        <v>37074.123</v>
      </c>
      <c r="N24" s="17">
        <v>850</v>
      </c>
      <c r="O24" s="16">
        <f t="shared" si="3"/>
        <v>37924.123</v>
      </c>
    </row>
    <row r="25" spans="1:15" ht="18" customHeight="1">
      <c r="A25" s="9">
        <v>4</v>
      </c>
      <c r="B25" s="7" t="s">
        <v>23</v>
      </c>
      <c r="C25" s="17">
        <v>180843.883</v>
      </c>
      <c r="D25" s="17">
        <v>140783.775</v>
      </c>
      <c r="E25" s="17"/>
      <c r="F25" s="17"/>
      <c r="G25" s="17"/>
      <c r="H25" s="17"/>
      <c r="I25" s="17">
        <v>20849</v>
      </c>
      <c r="J25" s="17">
        <v>7000</v>
      </c>
      <c r="K25" s="17"/>
      <c r="L25" s="16">
        <f t="shared" si="1"/>
        <v>168632.775</v>
      </c>
      <c r="M25" s="16">
        <f t="shared" si="2"/>
        <v>349476.658</v>
      </c>
      <c r="N25" s="17">
        <v>91700</v>
      </c>
      <c r="O25" s="16">
        <f t="shared" si="3"/>
        <v>441176.658</v>
      </c>
    </row>
    <row r="26" spans="1:15" ht="18" customHeight="1">
      <c r="A26" s="5">
        <v>5</v>
      </c>
      <c r="B26" s="6" t="s">
        <v>63</v>
      </c>
      <c r="C26" s="16">
        <f aca="true" t="shared" si="5" ref="C26:K26">SUM(C27:C28)</f>
        <v>99300.327</v>
      </c>
      <c r="D26" s="16">
        <f t="shared" si="5"/>
        <v>49561.394</v>
      </c>
      <c r="E26" s="16">
        <f t="shared" si="5"/>
        <v>1072435</v>
      </c>
      <c r="F26" s="16">
        <f t="shared" si="5"/>
        <v>450000</v>
      </c>
      <c r="G26" s="16">
        <f t="shared" si="5"/>
        <v>1681466.014</v>
      </c>
      <c r="H26" s="16">
        <f t="shared" si="5"/>
        <v>147210</v>
      </c>
      <c r="I26" s="16">
        <f t="shared" si="5"/>
        <v>3751145.004</v>
      </c>
      <c r="J26" s="16">
        <f t="shared" si="5"/>
        <v>187448.263</v>
      </c>
      <c r="K26" s="16">
        <f t="shared" si="5"/>
        <v>4901000.06</v>
      </c>
      <c r="L26" s="16">
        <f t="shared" si="1"/>
        <v>12240265.735</v>
      </c>
      <c r="M26" s="16">
        <f t="shared" si="2"/>
        <v>12339566.061999999</v>
      </c>
      <c r="N26" s="16">
        <f>SUM(N27:N28)</f>
        <v>1635352</v>
      </c>
      <c r="O26" s="16">
        <f t="shared" si="3"/>
        <v>13974918.061999999</v>
      </c>
    </row>
    <row r="27" spans="1:15" ht="18" customHeight="1">
      <c r="A27" s="44"/>
      <c r="B27" s="7" t="s">
        <v>54</v>
      </c>
      <c r="C27" s="18">
        <v>99300.327</v>
      </c>
      <c r="D27" s="18">
        <v>30843.394</v>
      </c>
      <c r="E27" s="17"/>
      <c r="F27" s="17"/>
      <c r="G27" s="17"/>
      <c r="H27" s="17"/>
      <c r="I27" s="17">
        <v>803.24</v>
      </c>
      <c r="J27" s="17">
        <v>187448.263</v>
      </c>
      <c r="K27" s="17"/>
      <c r="L27" s="16">
        <f t="shared" si="1"/>
        <v>219094.897</v>
      </c>
      <c r="M27" s="16">
        <f t="shared" si="2"/>
        <v>318395.22400000005</v>
      </c>
      <c r="N27" s="17">
        <v>40000</v>
      </c>
      <c r="O27" s="16">
        <f t="shared" si="3"/>
        <v>358395.22400000005</v>
      </c>
    </row>
    <row r="28" spans="1:15" ht="18" customHeight="1">
      <c r="A28" s="46"/>
      <c r="B28" s="7" t="s">
        <v>55</v>
      </c>
      <c r="C28" s="17">
        <v>0</v>
      </c>
      <c r="D28" s="17">
        <v>18718</v>
      </c>
      <c r="E28" s="17">
        <v>1072435</v>
      </c>
      <c r="F28" s="17">
        <v>450000</v>
      </c>
      <c r="G28" s="17">
        <v>1681466.014</v>
      </c>
      <c r="H28" s="17">
        <v>147210</v>
      </c>
      <c r="I28" s="17">
        <v>3750341.764</v>
      </c>
      <c r="J28" s="17"/>
      <c r="K28" s="17">
        <v>4901000.06</v>
      </c>
      <c r="L28" s="16">
        <f t="shared" si="1"/>
        <v>12021170.838</v>
      </c>
      <c r="M28" s="16">
        <f t="shared" si="2"/>
        <v>12021170.838</v>
      </c>
      <c r="N28" s="17">
        <v>1595352</v>
      </c>
      <c r="O28" s="16">
        <f t="shared" si="3"/>
        <v>13616522.838</v>
      </c>
    </row>
    <row r="29" spans="1:15" ht="18" customHeight="1">
      <c r="A29" s="9">
        <v>6</v>
      </c>
      <c r="B29" s="7" t="s">
        <v>24</v>
      </c>
      <c r="C29" s="17">
        <v>5570581.316</v>
      </c>
      <c r="D29" s="17">
        <v>918382.3</v>
      </c>
      <c r="E29" s="17"/>
      <c r="F29" s="17"/>
      <c r="G29" s="17"/>
      <c r="H29" s="17"/>
      <c r="I29" s="17">
        <v>27510</v>
      </c>
      <c r="J29" s="17">
        <v>371912.378</v>
      </c>
      <c r="K29" s="17"/>
      <c r="L29" s="16">
        <f t="shared" si="1"/>
        <v>1317804.678</v>
      </c>
      <c r="M29" s="16">
        <f t="shared" si="2"/>
        <v>6888385.993999999</v>
      </c>
      <c r="N29" s="17">
        <v>300000</v>
      </c>
      <c r="O29" s="16">
        <f t="shared" si="3"/>
        <v>7188385.993999999</v>
      </c>
    </row>
    <row r="30" spans="1:15" ht="18" customHeight="1">
      <c r="A30" s="9">
        <v>7</v>
      </c>
      <c r="B30" s="7" t="s">
        <v>25</v>
      </c>
      <c r="C30" s="17">
        <v>107579.292</v>
      </c>
      <c r="D30" s="17">
        <v>22635.31</v>
      </c>
      <c r="E30" s="17"/>
      <c r="F30" s="17"/>
      <c r="G30" s="17"/>
      <c r="H30" s="17">
        <v>95000</v>
      </c>
      <c r="I30" s="17">
        <v>6298.884</v>
      </c>
      <c r="J30" s="17">
        <v>9140.347</v>
      </c>
      <c r="K30" s="17">
        <v>4000</v>
      </c>
      <c r="L30" s="16">
        <f t="shared" si="1"/>
        <v>137074.541</v>
      </c>
      <c r="M30" s="16">
        <f t="shared" si="2"/>
        <v>244653.833</v>
      </c>
      <c r="N30" s="17">
        <v>24000</v>
      </c>
      <c r="O30" s="16">
        <f t="shared" si="3"/>
        <v>268653.833</v>
      </c>
    </row>
    <row r="31" spans="1:15" ht="18" customHeight="1">
      <c r="A31" s="9">
        <v>8</v>
      </c>
      <c r="B31" s="7" t="s">
        <v>26</v>
      </c>
      <c r="C31" s="17">
        <v>2181789.172</v>
      </c>
      <c r="D31" s="17">
        <v>2291231.793</v>
      </c>
      <c r="E31" s="17"/>
      <c r="F31" s="17"/>
      <c r="G31" s="17"/>
      <c r="H31" s="17"/>
      <c r="I31" s="17">
        <v>51396</v>
      </c>
      <c r="J31" s="17">
        <v>108000</v>
      </c>
      <c r="K31" s="17"/>
      <c r="L31" s="16">
        <f t="shared" si="1"/>
        <v>2450627.793</v>
      </c>
      <c r="M31" s="16">
        <f t="shared" si="2"/>
        <v>4632416.965</v>
      </c>
      <c r="N31" s="17">
        <v>1127000</v>
      </c>
      <c r="O31" s="16">
        <f t="shared" si="3"/>
        <v>5759416.965</v>
      </c>
    </row>
    <row r="32" spans="1:15" ht="18" customHeight="1">
      <c r="A32" s="9">
        <v>9</v>
      </c>
      <c r="B32" s="7" t="s">
        <v>27</v>
      </c>
      <c r="C32" s="17">
        <v>2553080.4</v>
      </c>
      <c r="D32" s="17">
        <v>1967957.05</v>
      </c>
      <c r="E32" s="17"/>
      <c r="F32" s="17">
        <v>178601.74</v>
      </c>
      <c r="G32" s="17"/>
      <c r="H32" s="17"/>
      <c r="I32" s="17">
        <v>11060</v>
      </c>
      <c r="J32" s="17">
        <v>577625.624</v>
      </c>
      <c r="K32" s="17"/>
      <c r="L32" s="16">
        <f t="shared" si="1"/>
        <v>2735244.414</v>
      </c>
      <c r="M32" s="16">
        <f t="shared" si="2"/>
        <v>5288324.814</v>
      </c>
      <c r="N32" s="17">
        <v>445500</v>
      </c>
      <c r="O32" s="16">
        <f t="shared" si="3"/>
        <v>5733824.814</v>
      </c>
    </row>
    <row r="33" spans="1:15" ht="18" customHeight="1">
      <c r="A33" s="9">
        <v>10</v>
      </c>
      <c r="B33" s="7" t="s">
        <v>28</v>
      </c>
      <c r="C33" s="18">
        <v>247584.85</v>
      </c>
      <c r="D33" s="17">
        <v>208964.73</v>
      </c>
      <c r="E33" s="17"/>
      <c r="F33" s="17"/>
      <c r="G33" s="17"/>
      <c r="H33" s="17"/>
      <c r="I33" s="17">
        <v>375.713</v>
      </c>
      <c r="J33" s="17">
        <v>70284.343</v>
      </c>
      <c r="K33" s="17"/>
      <c r="L33" s="16">
        <f t="shared" si="1"/>
        <v>279624.78599999996</v>
      </c>
      <c r="M33" s="16">
        <f t="shared" si="2"/>
        <v>527209.6359999999</v>
      </c>
      <c r="N33" s="17">
        <v>15300</v>
      </c>
      <c r="O33" s="16">
        <f t="shared" si="3"/>
        <v>542509.6359999999</v>
      </c>
    </row>
    <row r="34" spans="1:15" ht="18" customHeight="1">
      <c r="A34" s="57">
        <v>64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8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</row>
    <row r="36" spans="1:15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" customHeight="1">
      <c r="A37" s="64" t="s">
        <v>0</v>
      </c>
      <c r="B37" s="51" t="s">
        <v>58</v>
      </c>
      <c r="C37" s="12" t="s">
        <v>1</v>
      </c>
      <c r="D37" s="12" t="s">
        <v>3</v>
      </c>
      <c r="E37" s="53" t="s">
        <v>5</v>
      </c>
      <c r="F37" s="53" t="s">
        <v>6</v>
      </c>
      <c r="G37" s="53" t="s">
        <v>7</v>
      </c>
      <c r="H37" s="12" t="s">
        <v>8</v>
      </c>
      <c r="I37" s="12" t="s">
        <v>10</v>
      </c>
      <c r="J37" s="12" t="s">
        <v>12</v>
      </c>
      <c r="K37" s="12" t="s">
        <v>15</v>
      </c>
      <c r="L37" s="12" t="s">
        <v>14</v>
      </c>
      <c r="M37" s="12" t="s">
        <v>17</v>
      </c>
      <c r="N37" s="12" t="s">
        <v>19</v>
      </c>
      <c r="O37" s="53" t="s">
        <v>21</v>
      </c>
    </row>
    <row r="38" spans="1:15" ht="18" customHeight="1">
      <c r="A38" s="65"/>
      <c r="B38" s="52"/>
      <c r="C38" s="13" t="s">
        <v>2</v>
      </c>
      <c r="D38" s="13" t="s">
        <v>4</v>
      </c>
      <c r="E38" s="54"/>
      <c r="F38" s="54"/>
      <c r="G38" s="54"/>
      <c r="H38" s="13" t="s">
        <v>9</v>
      </c>
      <c r="I38" s="13" t="s">
        <v>11</v>
      </c>
      <c r="J38" s="13" t="s">
        <v>13</v>
      </c>
      <c r="K38" s="13" t="s">
        <v>16</v>
      </c>
      <c r="L38" s="13" t="s">
        <v>51</v>
      </c>
      <c r="M38" s="13" t="s">
        <v>18</v>
      </c>
      <c r="N38" s="13" t="s">
        <v>20</v>
      </c>
      <c r="O38" s="54"/>
    </row>
    <row r="39" spans="1:15" ht="18" customHeight="1">
      <c r="A39" s="9">
        <v>11</v>
      </c>
      <c r="B39" s="7" t="s">
        <v>29</v>
      </c>
      <c r="C39" s="17">
        <v>4502892.73</v>
      </c>
      <c r="D39" s="17">
        <v>353024.5</v>
      </c>
      <c r="E39" s="17"/>
      <c r="F39" s="17">
        <v>3656</v>
      </c>
      <c r="G39" s="17">
        <v>300</v>
      </c>
      <c r="H39" s="17"/>
      <c r="I39" s="17">
        <v>24571.25</v>
      </c>
      <c r="J39" s="17">
        <v>160000</v>
      </c>
      <c r="K39" s="17"/>
      <c r="L39" s="16">
        <f aca="true" t="shared" si="6" ref="L39:L65">D39+E39+F39+G39+H39+I39+J39+K39</f>
        <v>541551.75</v>
      </c>
      <c r="M39" s="16">
        <f aca="true" t="shared" si="7" ref="M39:M65">C39+D39+E39+F39+G39+H39+I39+J39+K39</f>
        <v>5044444.48</v>
      </c>
      <c r="N39" s="17">
        <v>500000</v>
      </c>
      <c r="O39" s="16">
        <f aca="true" t="shared" si="8" ref="O39:O66">M39+N39</f>
        <v>5544444.48</v>
      </c>
    </row>
    <row r="40" spans="1:15" ht="18" customHeight="1">
      <c r="A40" s="9">
        <v>12</v>
      </c>
      <c r="B40" s="7" t="s">
        <v>30</v>
      </c>
      <c r="C40" s="17">
        <v>41912.425</v>
      </c>
      <c r="D40" s="17">
        <v>23378</v>
      </c>
      <c r="E40" s="17"/>
      <c r="F40" s="17"/>
      <c r="G40" s="17"/>
      <c r="H40" s="17"/>
      <c r="I40" s="17">
        <v>26650</v>
      </c>
      <c r="J40" s="17">
        <v>3965</v>
      </c>
      <c r="K40" s="17"/>
      <c r="L40" s="16">
        <f t="shared" si="6"/>
        <v>53993</v>
      </c>
      <c r="M40" s="16">
        <f t="shared" si="7"/>
        <v>95905.425</v>
      </c>
      <c r="N40" s="17">
        <v>550000</v>
      </c>
      <c r="O40" s="16">
        <f t="shared" si="8"/>
        <v>645905.425</v>
      </c>
    </row>
    <row r="41" spans="1:15" ht="18" customHeight="1">
      <c r="A41" s="9">
        <v>13</v>
      </c>
      <c r="B41" s="7" t="s">
        <v>31</v>
      </c>
      <c r="C41" s="17">
        <v>35628.414</v>
      </c>
      <c r="D41" s="17">
        <v>11750.711</v>
      </c>
      <c r="E41" s="17"/>
      <c r="F41" s="17"/>
      <c r="G41" s="17"/>
      <c r="H41" s="17">
        <v>3500000</v>
      </c>
      <c r="I41" s="17">
        <v>1170049.159</v>
      </c>
      <c r="J41" s="17">
        <v>990.729</v>
      </c>
      <c r="K41" s="17"/>
      <c r="L41" s="16">
        <f t="shared" si="6"/>
        <v>4682790.599</v>
      </c>
      <c r="M41" s="16">
        <f t="shared" si="7"/>
        <v>4718419.013</v>
      </c>
      <c r="N41" s="17">
        <v>68000</v>
      </c>
      <c r="O41" s="16">
        <f t="shared" si="8"/>
        <v>4786419.013</v>
      </c>
    </row>
    <row r="42" spans="1:15" ht="18" customHeight="1">
      <c r="A42" s="9">
        <v>14</v>
      </c>
      <c r="B42" s="7" t="s">
        <v>32</v>
      </c>
      <c r="C42" s="17">
        <v>90345.262</v>
      </c>
      <c r="D42" s="17">
        <v>21648.514</v>
      </c>
      <c r="E42" s="17"/>
      <c r="F42" s="17"/>
      <c r="G42" s="17">
        <v>40506.95</v>
      </c>
      <c r="H42" s="17"/>
      <c r="I42" s="17">
        <v>17824.2</v>
      </c>
      <c r="J42" s="17">
        <v>3807</v>
      </c>
      <c r="K42" s="17"/>
      <c r="L42" s="16">
        <f t="shared" si="6"/>
        <v>83786.66399999999</v>
      </c>
      <c r="M42" s="16">
        <f t="shared" si="7"/>
        <v>174131.926</v>
      </c>
      <c r="N42" s="17">
        <v>28000</v>
      </c>
      <c r="O42" s="16">
        <f t="shared" si="8"/>
        <v>202131.926</v>
      </c>
    </row>
    <row r="43" spans="1:15" ht="18" customHeight="1">
      <c r="A43" s="9">
        <v>15</v>
      </c>
      <c r="B43" s="7" t="s">
        <v>33</v>
      </c>
      <c r="C43" s="17">
        <v>50290</v>
      </c>
      <c r="D43" s="17">
        <v>125052.431</v>
      </c>
      <c r="E43" s="17"/>
      <c r="F43" s="17"/>
      <c r="G43" s="17"/>
      <c r="H43" s="17"/>
      <c r="I43" s="17">
        <v>95.576</v>
      </c>
      <c r="J43" s="17">
        <v>1736.149</v>
      </c>
      <c r="K43" s="17"/>
      <c r="L43" s="16">
        <f t="shared" si="6"/>
        <v>126884.156</v>
      </c>
      <c r="M43" s="16">
        <f t="shared" si="7"/>
        <v>177174.156</v>
      </c>
      <c r="N43" s="17">
        <v>450000</v>
      </c>
      <c r="O43" s="16">
        <f t="shared" si="8"/>
        <v>627174.156</v>
      </c>
    </row>
    <row r="44" spans="1:15" ht="18" customHeight="1">
      <c r="A44" s="9">
        <v>16</v>
      </c>
      <c r="B44" s="7" t="s">
        <v>50</v>
      </c>
      <c r="C44" s="18">
        <v>34387.169</v>
      </c>
      <c r="D44" s="17">
        <v>14234.5</v>
      </c>
      <c r="E44" s="17"/>
      <c r="F44" s="17"/>
      <c r="G44" s="17">
        <v>794513.514</v>
      </c>
      <c r="H44" s="17"/>
      <c r="I44" s="17">
        <v>45.725</v>
      </c>
      <c r="J44" s="17">
        <v>2000</v>
      </c>
      <c r="K44" s="17"/>
      <c r="L44" s="16">
        <f t="shared" si="6"/>
        <v>810793.739</v>
      </c>
      <c r="M44" s="16">
        <f t="shared" si="7"/>
        <v>845180.9079999999</v>
      </c>
      <c r="N44" s="17">
        <v>1496000</v>
      </c>
      <c r="O44" s="16">
        <f t="shared" si="8"/>
        <v>2341180.908</v>
      </c>
    </row>
    <row r="45" spans="1:15" ht="18" customHeight="1">
      <c r="A45" s="9">
        <v>17</v>
      </c>
      <c r="B45" s="7" t="s">
        <v>34</v>
      </c>
      <c r="C45" s="17">
        <v>96572.309</v>
      </c>
      <c r="D45" s="17">
        <v>162133</v>
      </c>
      <c r="E45" s="17"/>
      <c r="F45" s="17"/>
      <c r="G45" s="17"/>
      <c r="H45" s="17"/>
      <c r="I45" s="17">
        <v>23.65</v>
      </c>
      <c r="J45" s="17">
        <v>1185</v>
      </c>
      <c r="K45" s="17"/>
      <c r="L45" s="16">
        <f t="shared" si="6"/>
        <v>163341.65</v>
      </c>
      <c r="M45" s="16">
        <f t="shared" si="7"/>
        <v>259913.959</v>
      </c>
      <c r="N45" s="17">
        <v>700000</v>
      </c>
      <c r="O45" s="16">
        <f t="shared" si="8"/>
        <v>959913.959</v>
      </c>
    </row>
    <row r="46" spans="1:15" ht="18" customHeight="1">
      <c r="A46" s="9">
        <v>18</v>
      </c>
      <c r="B46" s="7" t="s">
        <v>35</v>
      </c>
      <c r="C46" s="17">
        <v>150405.192</v>
      </c>
      <c r="D46" s="17">
        <v>15749.691</v>
      </c>
      <c r="E46" s="17"/>
      <c r="F46" s="17">
        <v>388061.432</v>
      </c>
      <c r="G46" s="17"/>
      <c r="H46" s="17"/>
      <c r="I46" s="17">
        <v>663.5</v>
      </c>
      <c r="J46" s="17">
        <v>2500</v>
      </c>
      <c r="K46" s="17"/>
      <c r="L46" s="16">
        <f t="shared" si="6"/>
        <v>406974.62299999996</v>
      </c>
      <c r="M46" s="16">
        <f t="shared" si="7"/>
        <v>557379.815</v>
      </c>
      <c r="N46" s="17">
        <v>204000</v>
      </c>
      <c r="O46" s="16">
        <f t="shared" si="8"/>
        <v>761379.815</v>
      </c>
    </row>
    <row r="47" spans="1:15" ht="18" customHeight="1">
      <c r="A47" s="9">
        <v>19</v>
      </c>
      <c r="B47" s="7" t="s">
        <v>36</v>
      </c>
      <c r="C47" s="17">
        <v>160918.238</v>
      </c>
      <c r="D47" s="17">
        <v>68766.07</v>
      </c>
      <c r="E47" s="17"/>
      <c r="F47" s="17"/>
      <c r="G47" s="17"/>
      <c r="H47" s="17"/>
      <c r="I47" s="17">
        <v>34.371</v>
      </c>
      <c r="J47" s="17">
        <v>351.776</v>
      </c>
      <c r="K47" s="17"/>
      <c r="L47" s="16">
        <f t="shared" si="6"/>
        <v>69152.217</v>
      </c>
      <c r="M47" s="16">
        <f t="shared" si="7"/>
        <v>230070.45500000005</v>
      </c>
      <c r="N47" s="17">
        <v>1060000</v>
      </c>
      <c r="O47" s="16">
        <f t="shared" si="8"/>
        <v>1290070.455</v>
      </c>
    </row>
    <row r="48" spans="1:15" ht="18" customHeight="1">
      <c r="A48" s="9">
        <v>20</v>
      </c>
      <c r="B48" s="7" t="s">
        <v>37</v>
      </c>
      <c r="C48" s="17">
        <v>42782.364</v>
      </c>
      <c r="D48" s="17">
        <v>1608153.374</v>
      </c>
      <c r="E48" s="17"/>
      <c r="F48" s="17"/>
      <c r="G48" s="17"/>
      <c r="H48" s="17"/>
      <c r="I48" s="17">
        <v>47.875</v>
      </c>
      <c r="J48" s="17">
        <v>825.869</v>
      </c>
      <c r="K48" s="17"/>
      <c r="L48" s="16">
        <f t="shared" si="6"/>
        <v>1609027.118</v>
      </c>
      <c r="M48" s="16">
        <f t="shared" si="7"/>
        <v>1651809.482</v>
      </c>
      <c r="N48" s="17">
        <v>3103550</v>
      </c>
      <c r="O48" s="16">
        <f t="shared" si="8"/>
        <v>4755359.482</v>
      </c>
    </row>
    <row r="49" spans="1:15" ht="18" customHeight="1">
      <c r="A49" s="9">
        <v>21</v>
      </c>
      <c r="B49" s="7" t="s">
        <v>38</v>
      </c>
      <c r="C49" s="17">
        <v>66221.284</v>
      </c>
      <c r="D49" s="17">
        <v>127653.41</v>
      </c>
      <c r="E49" s="17"/>
      <c r="F49" s="17"/>
      <c r="G49" s="17"/>
      <c r="H49" s="17"/>
      <c r="I49" s="17">
        <v>32190</v>
      </c>
      <c r="J49" s="17">
        <v>10342</v>
      </c>
      <c r="K49" s="17"/>
      <c r="L49" s="16">
        <f t="shared" si="6"/>
        <v>170185.41</v>
      </c>
      <c r="M49" s="16">
        <f t="shared" si="7"/>
        <v>236406.69400000002</v>
      </c>
      <c r="N49" s="17">
        <v>58000</v>
      </c>
      <c r="O49" s="16">
        <f t="shared" si="8"/>
        <v>294406.694</v>
      </c>
    </row>
    <row r="50" spans="1:15" ht="18" customHeight="1">
      <c r="A50" s="9">
        <v>22</v>
      </c>
      <c r="B50" s="7" t="s">
        <v>39</v>
      </c>
      <c r="C50" s="17">
        <v>28929.946</v>
      </c>
      <c r="D50" s="17">
        <v>10969.18</v>
      </c>
      <c r="E50" s="17"/>
      <c r="F50" s="17">
        <v>82883.382</v>
      </c>
      <c r="G50" s="17"/>
      <c r="H50" s="17"/>
      <c r="I50" s="17">
        <v>40964</v>
      </c>
      <c r="J50" s="17">
        <v>270.144</v>
      </c>
      <c r="K50" s="17"/>
      <c r="L50" s="16">
        <f t="shared" si="6"/>
        <v>135086.706</v>
      </c>
      <c r="M50" s="16">
        <f t="shared" si="7"/>
        <v>164016.652</v>
      </c>
      <c r="N50" s="17">
        <v>500000</v>
      </c>
      <c r="O50" s="16">
        <f t="shared" si="8"/>
        <v>664016.652</v>
      </c>
    </row>
    <row r="51" spans="1:15" ht="18" customHeight="1">
      <c r="A51" s="9">
        <v>23</v>
      </c>
      <c r="B51" s="7" t="s">
        <v>40</v>
      </c>
      <c r="C51" s="20">
        <v>1757849.069</v>
      </c>
      <c r="D51" s="17">
        <v>230714.901</v>
      </c>
      <c r="E51" s="17"/>
      <c r="F51" s="17"/>
      <c r="G51" s="17"/>
      <c r="H51" s="17"/>
      <c r="I51" s="17">
        <v>8023.177</v>
      </c>
      <c r="J51" s="17">
        <v>201976.767</v>
      </c>
      <c r="K51" s="17"/>
      <c r="L51" s="16">
        <f t="shared" si="6"/>
        <v>440714.845</v>
      </c>
      <c r="M51" s="16">
        <f t="shared" si="7"/>
        <v>2198563.914</v>
      </c>
      <c r="N51" s="17">
        <v>350000</v>
      </c>
      <c r="O51" s="16">
        <f t="shared" si="8"/>
        <v>2548563.914</v>
      </c>
    </row>
    <row r="52" spans="1:15" ht="18" customHeight="1">
      <c r="A52" s="9">
        <v>24</v>
      </c>
      <c r="B52" s="7" t="s">
        <v>41</v>
      </c>
      <c r="C52" s="17">
        <v>35444.586</v>
      </c>
      <c r="D52" s="17">
        <v>1170625.521</v>
      </c>
      <c r="E52" s="17"/>
      <c r="F52" s="17">
        <v>1600000</v>
      </c>
      <c r="G52" s="17"/>
      <c r="H52" s="17"/>
      <c r="I52" s="17">
        <v>8</v>
      </c>
      <c r="J52" s="17">
        <v>814.05</v>
      </c>
      <c r="K52" s="17"/>
      <c r="L52" s="16">
        <f t="shared" si="6"/>
        <v>2771447.5709999995</v>
      </c>
      <c r="M52" s="16">
        <f t="shared" si="7"/>
        <v>2806892.1569999997</v>
      </c>
      <c r="N52" s="17">
        <v>4083384</v>
      </c>
      <c r="O52" s="16">
        <f t="shared" si="8"/>
        <v>6890276.157</v>
      </c>
    </row>
    <row r="53" spans="1:15" ht="18" customHeight="1">
      <c r="A53" s="9">
        <v>25</v>
      </c>
      <c r="B53" s="7" t="s">
        <v>52</v>
      </c>
      <c r="C53" s="17">
        <v>99985.44</v>
      </c>
      <c r="D53" s="17">
        <v>8423.713</v>
      </c>
      <c r="E53" s="17"/>
      <c r="F53" s="17"/>
      <c r="G53" s="17"/>
      <c r="H53" s="17"/>
      <c r="I53" s="17">
        <v>115.279</v>
      </c>
      <c r="J53" s="17">
        <v>3676.937</v>
      </c>
      <c r="K53" s="17"/>
      <c r="L53" s="16">
        <f t="shared" si="6"/>
        <v>12215.929</v>
      </c>
      <c r="M53" s="16">
        <f t="shared" si="7"/>
        <v>112201.369</v>
      </c>
      <c r="N53" s="17">
        <v>30455</v>
      </c>
      <c r="O53" s="16">
        <f t="shared" si="8"/>
        <v>142656.369</v>
      </c>
    </row>
    <row r="54" spans="1:15" ht="18" customHeight="1">
      <c r="A54" s="9">
        <v>26</v>
      </c>
      <c r="B54" s="7" t="s">
        <v>42</v>
      </c>
      <c r="C54" s="17">
        <v>12057.589</v>
      </c>
      <c r="D54" s="17">
        <v>2792.395</v>
      </c>
      <c r="E54" s="17"/>
      <c r="F54" s="17"/>
      <c r="G54" s="17"/>
      <c r="H54" s="17"/>
      <c r="I54" s="17">
        <v>569</v>
      </c>
      <c r="J54" s="17">
        <v>187.774</v>
      </c>
      <c r="K54" s="17"/>
      <c r="L54" s="16">
        <f t="shared" si="6"/>
        <v>3549.169</v>
      </c>
      <c r="M54" s="16">
        <f t="shared" si="7"/>
        <v>15606.758</v>
      </c>
      <c r="N54" s="17">
        <v>300000</v>
      </c>
      <c r="O54" s="16">
        <f t="shared" si="8"/>
        <v>315606.758</v>
      </c>
    </row>
    <row r="55" spans="1:15" ht="18" customHeight="1">
      <c r="A55" s="10">
        <v>27</v>
      </c>
      <c r="B55" s="11" t="s">
        <v>43</v>
      </c>
      <c r="C55" s="17">
        <v>26824.922</v>
      </c>
      <c r="D55" s="17">
        <v>37266.909</v>
      </c>
      <c r="E55" s="17"/>
      <c r="F55" s="17"/>
      <c r="G55" s="17"/>
      <c r="H55" s="17"/>
      <c r="I55" s="17">
        <v>22.06</v>
      </c>
      <c r="J55" s="17">
        <v>6000</v>
      </c>
      <c r="K55" s="17"/>
      <c r="L55" s="16">
        <f t="shared" si="6"/>
        <v>43288.969</v>
      </c>
      <c r="M55" s="16">
        <f t="shared" si="7"/>
        <v>70113.891</v>
      </c>
      <c r="N55" s="17">
        <v>25000</v>
      </c>
      <c r="O55" s="16">
        <f t="shared" si="8"/>
        <v>95113.891</v>
      </c>
    </row>
    <row r="56" spans="1:15" ht="18" customHeight="1">
      <c r="A56" s="10">
        <v>28</v>
      </c>
      <c r="B56" s="11" t="s">
        <v>44</v>
      </c>
      <c r="C56" s="17">
        <v>8265.418</v>
      </c>
      <c r="D56" s="17">
        <v>4000</v>
      </c>
      <c r="E56" s="17"/>
      <c r="F56" s="17"/>
      <c r="G56" s="17"/>
      <c r="H56" s="17">
        <v>200000</v>
      </c>
      <c r="I56" s="17">
        <v>33</v>
      </c>
      <c r="J56" s="17">
        <v>1043.914</v>
      </c>
      <c r="K56" s="17"/>
      <c r="L56" s="16">
        <f t="shared" si="6"/>
        <v>205076.914</v>
      </c>
      <c r="M56" s="16">
        <f t="shared" si="7"/>
        <v>213342.332</v>
      </c>
      <c r="N56" s="17">
        <v>15000</v>
      </c>
      <c r="O56" s="16">
        <f t="shared" si="8"/>
        <v>228342.332</v>
      </c>
    </row>
    <row r="57" spans="1:15" ht="18" customHeight="1">
      <c r="A57" s="10">
        <v>29</v>
      </c>
      <c r="B57" s="11" t="s">
        <v>45</v>
      </c>
      <c r="C57" s="17">
        <v>9565.836</v>
      </c>
      <c r="D57" s="17">
        <v>8001.019</v>
      </c>
      <c r="E57" s="17"/>
      <c r="F57" s="17"/>
      <c r="G57" s="17"/>
      <c r="H57" s="17"/>
      <c r="I57" s="17">
        <v>129.731</v>
      </c>
      <c r="J57" s="17">
        <v>1988.622</v>
      </c>
      <c r="K57" s="17"/>
      <c r="L57" s="16">
        <f t="shared" si="6"/>
        <v>10119.372</v>
      </c>
      <c r="M57" s="16">
        <f t="shared" si="7"/>
        <v>19685.208</v>
      </c>
      <c r="N57" s="17">
        <v>10000</v>
      </c>
      <c r="O57" s="16">
        <f t="shared" si="8"/>
        <v>29685.208</v>
      </c>
    </row>
    <row r="58" spans="1:15" ht="18" customHeight="1">
      <c r="A58" s="10">
        <v>30</v>
      </c>
      <c r="B58" s="11" t="s">
        <v>46</v>
      </c>
      <c r="C58" s="17">
        <v>3101768</v>
      </c>
      <c r="D58" s="17">
        <v>1525132.5</v>
      </c>
      <c r="E58" s="17"/>
      <c r="F58" s="17">
        <v>300000</v>
      </c>
      <c r="G58" s="17">
        <v>233233</v>
      </c>
      <c r="H58" s="17">
        <v>250000</v>
      </c>
      <c r="I58" s="17">
        <v>428200.835</v>
      </c>
      <c r="J58" s="17">
        <v>379878.03</v>
      </c>
      <c r="K58" s="17">
        <v>835890</v>
      </c>
      <c r="L58" s="16">
        <f t="shared" si="6"/>
        <v>3952334.365</v>
      </c>
      <c r="M58" s="16">
        <f t="shared" si="7"/>
        <v>7054102.365</v>
      </c>
      <c r="N58" s="17">
        <v>3554781.604</v>
      </c>
      <c r="O58" s="16">
        <f t="shared" si="8"/>
        <v>10608883.969</v>
      </c>
    </row>
    <row r="59" spans="1:15" ht="18" customHeight="1">
      <c r="A59" s="5">
        <v>31</v>
      </c>
      <c r="B59" s="6" t="s">
        <v>62</v>
      </c>
      <c r="C59" s="16">
        <f aca="true" t="shared" si="9" ref="C59:K59">SUM(C60:C64)</f>
        <v>703889.262</v>
      </c>
      <c r="D59" s="16">
        <f t="shared" si="9"/>
        <v>199206.71600000001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808133.155</v>
      </c>
      <c r="I59" s="16">
        <f t="shared" si="9"/>
        <v>230486.714</v>
      </c>
      <c r="J59" s="16">
        <f t="shared" si="9"/>
        <v>43257.213</v>
      </c>
      <c r="K59" s="16">
        <f t="shared" si="9"/>
        <v>0</v>
      </c>
      <c r="L59" s="16">
        <f t="shared" si="6"/>
        <v>1281083.798</v>
      </c>
      <c r="M59" s="16">
        <f t="shared" si="7"/>
        <v>1984973.0599999998</v>
      </c>
      <c r="N59" s="16">
        <f>SUM(N60:N64)</f>
        <v>2555800</v>
      </c>
      <c r="O59" s="16">
        <f t="shared" si="8"/>
        <v>4540773.06</v>
      </c>
    </row>
    <row r="60" spans="1:15" ht="18" customHeight="1">
      <c r="A60" s="44"/>
      <c r="B60" s="11" t="s">
        <v>56</v>
      </c>
      <c r="C60" s="17">
        <v>167897.596</v>
      </c>
      <c r="D60" s="17">
        <v>26615.75</v>
      </c>
      <c r="E60" s="17"/>
      <c r="F60" s="17"/>
      <c r="G60" s="17"/>
      <c r="H60" s="17"/>
      <c r="I60" s="17">
        <v>633.479</v>
      </c>
      <c r="J60" s="17">
        <v>9629.35</v>
      </c>
      <c r="K60" s="17"/>
      <c r="L60" s="16">
        <f t="shared" si="6"/>
        <v>36878.579</v>
      </c>
      <c r="M60" s="16">
        <f t="shared" si="7"/>
        <v>204776.175</v>
      </c>
      <c r="N60" s="17"/>
      <c r="O60" s="16">
        <f t="shared" si="8"/>
        <v>204776.175</v>
      </c>
    </row>
    <row r="61" spans="1:15" ht="18" customHeight="1">
      <c r="A61" s="45"/>
      <c r="B61" s="11" t="s">
        <v>57</v>
      </c>
      <c r="C61" s="17">
        <v>199932.176</v>
      </c>
      <c r="D61" s="17">
        <v>46069.2</v>
      </c>
      <c r="E61" s="17"/>
      <c r="F61" s="17"/>
      <c r="G61" s="17"/>
      <c r="H61" s="17">
        <v>808133.155</v>
      </c>
      <c r="I61" s="17">
        <v>223369.2</v>
      </c>
      <c r="J61" s="17">
        <v>11531.512</v>
      </c>
      <c r="K61" s="17"/>
      <c r="L61" s="16">
        <f t="shared" si="6"/>
        <v>1089103.067</v>
      </c>
      <c r="M61" s="16">
        <f t="shared" si="7"/>
        <v>1289035.243</v>
      </c>
      <c r="N61" s="17">
        <v>2549000</v>
      </c>
      <c r="O61" s="16">
        <f t="shared" si="8"/>
        <v>3838035.243</v>
      </c>
    </row>
    <row r="62" spans="1:15" ht="18" customHeight="1">
      <c r="A62" s="45"/>
      <c r="B62" s="11" t="s">
        <v>71</v>
      </c>
      <c r="C62" s="17">
        <v>9907.214</v>
      </c>
      <c r="D62" s="17">
        <v>14980.719</v>
      </c>
      <c r="E62" s="17"/>
      <c r="F62" s="17"/>
      <c r="G62" s="17"/>
      <c r="H62" s="17"/>
      <c r="I62" s="17">
        <v>176</v>
      </c>
      <c r="J62" s="17">
        <v>3979.764</v>
      </c>
      <c r="K62" s="17"/>
      <c r="L62" s="16">
        <f t="shared" si="6"/>
        <v>19136.483</v>
      </c>
      <c r="M62" s="16">
        <f t="shared" si="7"/>
        <v>29043.696999999996</v>
      </c>
      <c r="N62" s="17"/>
      <c r="O62" s="16">
        <f t="shared" si="8"/>
        <v>29043.696999999996</v>
      </c>
    </row>
    <row r="63" spans="1:15" ht="18" customHeight="1">
      <c r="A63" s="45"/>
      <c r="B63" s="11" t="s">
        <v>72</v>
      </c>
      <c r="C63" s="18">
        <v>307379.876</v>
      </c>
      <c r="D63" s="17">
        <v>106549.135</v>
      </c>
      <c r="E63" s="17"/>
      <c r="F63" s="17"/>
      <c r="G63" s="17"/>
      <c r="H63" s="17"/>
      <c r="I63" s="17">
        <v>6280.9</v>
      </c>
      <c r="J63" s="17">
        <v>17974.88</v>
      </c>
      <c r="K63" s="17"/>
      <c r="L63" s="16">
        <f t="shared" si="6"/>
        <v>130804.915</v>
      </c>
      <c r="M63" s="16">
        <f t="shared" si="7"/>
        <v>438184.791</v>
      </c>
      <c r="N63" s="17">
        <v>6800</v>
      </c>
      <c r="O63" s="16">
        <f t="shared" si="8"/>
        <v>444984.791</v>
      </c>
    </row>
    <row r="64" spans="1:15" ht="18" customHeight="1">
      <c r="A64" s="46"/>
      <c r="B64" s="11" t="s">
        <v>73</v>
      </c>
      <c r="C64" s="17">
        <v>18772.4</v>
      </c>
      <c r="D64" s="17">
        <v>4991.912</v>
      </c>
      <c r="E64" s="17"/>
      <c r="F64" s="17"/>
      <c r="G64" s="17"/>
      <c r="H64" s="17"/>
      <c r="I64" s="17">
        <v>27.135</v>
      </c>
      <c r="J64" s="17">
        <v>141.707</v>
      </c>
      <c r="K64" s="17"/>
      <c r="L64" s="16">
        <f t="shared" si="6"/>
        <v>5160.754000000001</v>
      </c>
      <c r="M64" s="16">
        <f t="shared" si="7"/>
        <v>23933.154</v>
      </c>
      <c r="N64" s="17"/>
      <c r="O64" s="16">
        <f t="shared" si="8"/>
        <v>23933.154</v>
      </c>
    </row>
    <row r="65" spans="1:15" ht="18" customHeight="1">
      <c r="A65" s="9">
        <v>32</v>
      </c>
      <c r="B65" s="11" t="s">
        <v>47</v>
      </c>
      <c r="C65" s="17">
        <v>240791.65</v>
      </c>
      <c r="D65" s="17">
        <v>38504</v>
      </c>
      <c r="E65" s="17"/>
      <c r="F65" s="17"/>
      <c r="G65" s="17"/>
      <c r="H65" s="17"/>
      <c r="I65" s="17">
        <v>157</v>
      </c>
      <c r="J65" s="17">
        <v>417</v>
      </c>
      <c r="K65" s="17">
        <v>12200</v>
      </c>
      <c r="L65" s="16">
        <f t="shared" si="6"/>
        <v>51278</v>
      </c>
      <c r="M65" s="16">
        <f t="shared" si="7"/>
        <v>292069.65</v>
      </c>
      <c r="N65" s="17">
        <v>21500</v>
      </c>
      <c r="O65" s="16">
        <f t="shared" si="8"/>
        <v>313569.65</v>
      </c>
    </row>
    <row r="66" spans="1:16" ht="18" customHeight="1">
      <c r="A66" s="47" t="s">
        <v>48</v>
      </c>
      <c r="B66" s="48"/>
      <c r="C66" s="16">
        <f aca="true" t="shared" si="10" ref="C66:N66">C6+C12+C13+C25+C26+C29+C30+C31+C32+C33+C39+C40+C41+C42+C43+C44+C45+C46+C47+C48+C49+C50+C51+C52+C53+C54+C55+C56+C57+C58+C59+C65</f>
        <v>23005515.035</v>
      </c>
      <c r="D66" s="16">
        <f t="shared" si="10"/>
        <v>11798982.411</v>
      </c>
      <c r="E66" s="16">
        <f t="shared" si="10"/>
        <v>1072435</v>
      </c>
      <c r="F66" s="16">
        <f t="shared" si="10"/>
        <v>3003202.554</v>
      </c>
      <c r="G66" s="16">
        <f t="shared" si="10"/>
        <v>2750381.278</v>
      </c>
      <c r="H66" s="16">
        <f t="shared" si="10"/>
        <v>5045383.505</v>
      </c>
      <c r="I66" s="16">
        <f t="shared" si="10"/>
        <v>6345190.913000001</v>
      </c>
      <c r="J66" s="16">
        <f t="shared" si="10"/>
        <v>2206514.196</v>
      </c>
      <c r="K66" s="16">
        <f t="shared" si="10"/>
        <v>5753090.06</v>
      </c>
      <c r="L66" s="16">
        <f t="shared" si="10"/>
        <v>37975179.916999996</v>
      </c>
      <c r="M66" s="16">
        <f t="shared" si="10"/>
        <v>60980694.95199999</v>
      </c>
      <c r="N66" s="16">
        <f t="shared" si="10"/>
        <v>23676772.604</v>
      </c>
      <c r="O66" s="16">
        <f t="shared" si="8"/>
        <v>84657467.556</v>
      </c>
      <c r="P66" s="4"/>
    </row>
    <row r="67" spans="1:15" ht="18" customHeight="1">
      <c r="A67" s="3"/>
      <c r="B67" s="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9">
        <v>65</v>
      </c>
    </row>
    <row r="69" ht="18" customHeight="1">
      <c r="O69" s="14"/>
    </row>
    <row r="75" ht="18" customHeight="1">
      <c r="O75" s="22"/>
    </row>
  </sheetData>
  <sheetProtection password="CC66" sheet="1" objects="1" scenarios="1"/>
  <mergeCells count="24">
    <mergeCell ref="A7:A11"/>
    <mergeCell ref="A66:B66"/>
    <mergeCell ref="A37:A38"/>
    <mergeCell ref="B37:B38"/>
    <mergeCell ref="A60:A64"/>
    <mergeCell ref="E37:E38"/>
    <mergeCell ref="A1:B1"/>
    <mergeCell ref="G37:G38"/>
    <mergeCell ref="O37:O38"/>
    <mergeCell ref="F37:F38"/>
    <mergeCell ref="A14:A20"/>
    <mergeCell ref="A27:A28"/>
    <mergeCell ref="A36:O36"/>
    <mergeCell ref="A34:O34"/>
    <mergeCell ref="A35:N35"/>
    <mergeCell ref="A2:B2"/>
    <mergeCell ref="C2:N2"/>
    <mergeCell ref="N3:O3"/>
    <mergeCell ref="A4:A5"/>
    <mergeCell ref="B4:B5"/>
    <mergeCell ref="E4:E5"/>
    <mergeCell ref="F4:F5"/>
    <mergeCell ref="G4:G5"/>
    <mergeCell ref="O4:O5"/>
  </mergeCells>
  <printOptions/>
  <pageMargins left="0.003937007874015749" right="0.16" top="0.18" bottom="0.15" header="0.16" footer="0.15"/>
  <pageSetup horizontalDpi="600" verticalDpi="600" orientation="landscape" paperSize="9" scale="82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rightToLeft="1" tabSelected="1" zoomScalePageLayoutView="0" workbookViewId="0" topLeftCell="J1">
      <selection activeCell="V59" sqref="V59"/>
    </sheetView>
  </sheetViews>
  <sheetFormatPr defaultColWidth="9.140625" defaultRowHeight="18" customHeight="1"/>
  <cols>
    <col min="1" max="1" width="2.8515625" style="1" customWidth="1"/>
    <col min="2" max="2" width="21.421875" style="2" customWidth="1"/>
    <col min="3" max="3" width="10.00390625" style="2" customWidth="1"/>
    <col min="4" max="4" width="0.85546875" style="2" customWidth="1"/>
    <col min="5" max="5" width="7.57421875" style="2" customWidth="1"/>
    <col min="6" max="6" width="4.140625" style="2" customWidth="1"/>
    <col min="7" max="7" width="9.00390625" style="2" customWidth="1"/>
    <col min="8" max="8" width="11.7109375" style="2" customWidth="1"/>
    <col min="9" max="9" width="10.421875" style="2" customWidth="1"/>
    <col min="10" max="10" width="4.140625" style="2" customWidth="1"/>
    <col min="11" max="11" width="6.8515625" style="2" customWidth="1"/>
    <col min="12" max="12" width="6.140625" style="2" customWidth="1"/>
    <col min="13" max="13" width="4.421875" style="2" customWidth="1"/>
    <col min="14" max="14" width="5.00390625" style="2" customWidth="1"/>
    <col min="15" max="15" width="6.28125" style="2" customWidth="1"/>
    <col min="16" max="16" width="4.57421875" style="2" customWidth="1"/>
    <col min="17" max="17" width="7.00390625" style="2" customWidth="1"/>
    <col min="18" max="18" width="11.28125" style="2" customWidth="1"/>
    <col min="19" max="19" width="10.8515625" style="2" customWidth="1"/>
    <col min="20" max="21" width="11.421875" style="2" customWidth="1"/>
    <col min="22" max="16384" width="9.140625" style="2" customWidth="1"/>
  </cols>
  <sheetData>
    <row r="1" spans="1:9" ht="18" customHeight="1">
      <c r="A1" s="59" t="s">
        <v>95</v>
      </c>
      <c r="B1" s="59"/>
      <c r="I1" s="2" t="s">
        <v>94</v>
      </c>
    </row>
    <row r="2" spans="1:21" ht="18" customHeight="1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0:21" ht="18" customHeight="1">
      <c r="T3" s="66" t="s">
        <v>49</v>
      </c>
      <c r="U3" s="66"/>
    </row>
    <row r="4" spans="1:21" ht="18" customHeight="1">
      <c r="A4" s="53" t="s">
        <v>0</v>
      </c>
      <c r="B4" s="62" t="s">
        <v>58</v>
      </c>
      <c r="C4" s="68" t="s">
        <v>1</v>
      </c>
      <c r="D4" s="69"/>
      <c r="E4" s="68" t="s">
        <v>3</v>
      </c>
      <c r="F4" s="69"/>
      <c r="G4" s="53" t="s">
        <v>5</v>
      </c>
      <c r="H4" s="53" t="s">
        <v>6</v>
      </c>
      <c r="I4" s="53" t="s">
        <v>7</v>
      </c>
      <c r="J4" s="68" t="s">
        <v>8</v>
      </c>
      <c r="K4" s="69"/>
      <c r="L4" s="68" t="s">
        <v>10</v>
      </c>
      <c r="M4" s="69"/>
      <c r="N4" s="68" t="s">
        <v>12</v>
      </c>
      <c r="O4" s="69"/>
      <c r="P4" s="68" t="s">
        <v>15</v>
      </c>
      <c r="Q4" s="69"/>
      <c r="R4" s="12" t="s">
        <v>14</v>
      </c>
      <c r="S4" s="12" t="s">
        <v>17</v>
      </c>
      <c r="T4" s="12" t="s">
        <v>19</v>
      </c>
      <c r="U4" s="53" t="s">
        <v>21</v>
      </c>
    </row>
    <row r="5" spans="1:21" ht="18" customHeight="1">
      <c r="A5" s="54"/>
      <c r="B5" s="67"/>
      <c r="C5" s="70" t="s">
        <v>2</v>
      </c>
      <c r="D5" s="71"/>
      <c r="E5" s="70" t="s">
        <v>4</v>
      </c>
      <c r="F5" s="71"/>
      <c r="G5" s="54"/>
      <c r="H5" s="54"/>
      <c r="I5" s="54"/>
      <c r="J5" s="70" t="s">
        <v>9</v>
      </c>
      <c r="K5" s="71"/>
      <c r="L5" s="70" t="s">
        <v>11</v>
      </c>
      <c r="M5" s="71"/>
      <c r="N5" s="70" t="s">
        <v>13</v>
      </c>
      <c r="O5" s="71"/>
      <c r="P5" s="70" t="s">
        <v>16</v>
      </c>
      <c r="Q5" s="71"/>
      <c r="R5" s="13" t="s">
        <v>51</v>
      </c>
      <c r="S5" s="13" t="s">
        <v>18</v>
      </c>
      <c r="T5" s="13" t="s">
        <v>20</v>
      </c>
      <c r="U5" s="54"/>
    </row>
    <row r="6" spans="1:21" ht="18" customHeight="1">
      <c r="A6" s="30">
        <v>1</v>
      </c>
      <c r="B6" s="31" t="s">
        <v>60</v>
      </c>
      <c r="C6" s="74">
        <f>SUM(C7:C11)</f>
        <v>123582.216</v>
      </c>
      <c r="D6" s="75"/>
      <c r="E6" s="74">
        <f>SUM(E7:E11)</f>
        <v>82564.153</v>
      </c>
      <c r="F6" s="75"/>
      <c r="G6" s="16">
        <f>SUM(G7:G11)</f>
        <v>0</v>
      </c>
      <c r="H6" s="16">
        <f>SUM(H7:H11)</f>
        <v>0</v>
      </c>
      <c r="I6" s="16">
        <f>SUM(I7:I11)</f>
        <v>0</v>
      </c>
      <c r="J6" s="74">
        <f>SUM(J7:J11)</f>
        <v>2151.194</v>
      </c>
      <c r="K6" s="75"/>
      <c r="L6" s="74">
        <f>SUM(L7:L11)</f>
        <v>95995.76499999998</v>
      </c>
      <c r="M6" s="75"/>
      <c r="N6" s="74">
        <f>SUM(N7:N11)</f>
        <v>10200.064999999999</v>
      </c>
      <c r="O6" s="75"/>
      <c r="P6" s="74">
        <f>SUM(P7:P11)</f>
        <v>0</v>
      </c>
      <c r="Q6" s="75"/>
      <c r="R6" s="16">
        <f aca="true" t="shared" si="0" ref="R6:R33">E6+G6+H6+I6+J6+L6+N6+P6</f>
        <v>190911.177</v>
      </c>
      <c r="S6" s="16">
        <f aca="true" t="shared" si="1" ref="S6:S33">C6+E6+G6+H6+I6+J6+L6+N6+P6</f>
        <v>314493.393</v>
      </c>
      <c r="T6" s="16">
        <f>SUM(T7:T11)</f>
        <v>442.298</v>
      </c>
      <c r="U6" s="16">
        <f aca="true" t="shared" si="2" ref="U6:U33">S6+T6</f>
        <v>314935.691</v>
      </c>
    </row>
    <row r="7" spans="1:21" ht="18" customHeight="1">
      <c r="A7" s="76"/>
      <c r="B7" s="32" t="s">
        <v>65</v>
      </c>
      <c r="C7" s="79">
        <v>55887.939</v>
      </c>
      <c r="D7" s="80"/>
      <c r="E7" s="72">
        <v>67840.095</v>
      </c>
      <c r="F7" s="73"/>
      <c r="G7" s="17"/>
      <c r="H7" s="17"/>
      <c r="I7" s="17"/>
      <c r="J7" s="72">
        <v>2151.194</v>
      </c>
      <c r="K7" s="73"/>
      <c r="L7" s="72">
        <v>1518.148</v>
      </c>
      <c r="M7" s="73"/>
      <c r="N7" s="72">
        <v>5280.158</v>
      </c>
      <c r="O7" s="73"/>
      <c r="P7" s="81"/>
      <c r="Q7" s="82"/>
      <c r="R7" s="16">
        <f t="shared" si="0"/>
        <v>76789.595</v>
      </c>
      <c r="S7" s="16">
        <f t="shared" si="1"/>
        <v>132677.534</v>
      </c>
      <c r="T7" s="17">
        <v>0</v>
      </c>
      <c r="U7" s="16">
        <f t="shared" si="2"/>
        <v>132677.534</v>
      </c>
    </row>
    <row r="8" spans="1:21" ht="18" customHeight="1">
      <c r="A8" s="77"/>
      <c r="B8" s="32" t="s">
        <v>66</v>
      </c>
      <c r="C8" s="72">
        <v>10427.556</v>
      </c>
      <c r="D8" s="73"/>
      <c r="E8" s="72">
        <v>791.274</v>
      </c>
      <c r="F8" s="73"/>
      <c r="G8" s="17"/>
      <c r="H8" s="17"/>
      <c r="I8" s="17"/>
      <c r="J8" s="72"/>
      <c r="K8" s="73"/>
      <c r="L8" s="81"/>
      <c r="M8" s="82"/>
      <c r="N8" s="72">
        <v>468.57</v>
      </c>
      <c r="O8" s="73"/>
      <c r="P8" s="72"/>
      <c r="Q8" s="73"/>
      <c r="R8" s="16">
        <f t="shared" si="0"/>
        <v>1259.844</v>
      </c>
      <c r="S8" s="16">
        <f t="shared" si="1"/>
        <v>11687.4</v>
      </c>
      <c r="T8" s="17"/>
      <c r="U8" s="16">
        <f t="shared" si="2"/>
        <v>11687.4</v>
      </c>
    </row>
    <row r="9" spans="1:21" ht="18" customHeight="1">
      <c r="A9" s="77"/>
      <c r="B9" s="32" t="s">
        <v>59</v>
      </c>
      <c r="C9" s="72">
        <v>14888.012</v>
      </c>
      <c r="D9" s="73"/>
      <c r="E9" s="72">
        <v>2759.672</v>
      </c>
      <c r="F9" s="73"/>
      <c r="G9" s="17"/>
      <c r="H9" s="17"/>
      <c r="I9" s="17"/>
      <c r="J9" s="72"/>
      <c r="K9" s="73"/>
      <c r="L9" s="72">
        <v>94393.309</v>
      </c>
      <c r="M9" s="73"/>
      <c r="N9" s="72">
        <v>1284.235</v>
      </c>
      <c r="O9" s="73"/>
      <c r="P9" s="81"/>
      <c r="Q9" s="82"/>
      <c r="R9" s="16">
        <f t="shared" si="0"/>
        <v>98437.216</v>
      </c>
      <c r="S9" s="16">
        <f t="shared" si="1"/>
        <v>113325.22799999999</v>
      </c>
      <c r="T9" s="17"/>
      <c r="U9" s="16">
        <f t="shared" si="2"/>
        <v>113325.22799999999</v>
      </c>
    </row>
    <row r="10" spans="1:21" ht="18" customHeight="1">
      <c r="A10" s="77"/>
      <c r="B10" s="32" t="s">
        <v>79</v>
      </c>
      <c r="C10" s="72">
        <v>25946.849</v>
      </c>
      <c r="D10" s="73"/>
      <c r="E10" s="72">
        <v>5848.216</v>
      </c>
      <c r="F10" s="73"/>
      <c r="G10" s="17"/>
      <c r="H10" s="17"/>
      <c r="I10" s="17"/>
      <c r="J10" s="72"/>
      <c r="K10" s="73"/>
      <c r="L10" s="72">
        <v>69.233</v>
      </c>
      <c r="M10" s="73"/>
      <c r="N10" s="72">
        <v>651.383</v>
      </c>
      <c r="O10" s="73"/>
      <c r="P10" s="81"/>
      <c r="Q10" s="82"/>
      <c r="R10" s="16">
        <f t="shared" si="0"/>
        <v>6568.832</v>
      </c>
      <c r="S10" s="16">
        <f t="shared" si="1"/>
        <v>32515.681</v>
      </c>
      <c r="T10" s="17">
        <v>400.298</v>
      </c>
      <c r="U10" s="16">
        <f t="shared" si="2"/>
        <v>32915.979</v>
      </c>
    </row>
    <row r="11" spans="1:21" ht="18" customHeight="1">
      <c r="A11" s="78"/>
      <c r="B11" s="32" t="s">
        <v>80</v>
      </c>
      <c r="C11" s="72">
        <v>16431.86</v>
      </c>
      <c r="D11" s="73"/>
      <c r="E11" s="72">
        <v>5324.896</v>
      </c>
      <c r="F11" s="73"/>
      <c r="G11" s="17"/>
      <c r="H11" s="17"/>
      <c r="I11" s="17"/>
      <c r="J11" s="72"/>
      <c r="K11" s="73"/>
      <c r="L11" s="72">
        <v>15.075</v>
      </c>
      <c r="M11" s="73"/>
      <c r="N11" s="72">
        <v>2515.719</v>
      </c>
      <c r="O11" s="73"/>
      <c r="P11" s="81"/>
      <c r="Q11" s="82"/>
      <c r="R11" s="16">
        <f t="shared" si="0"/>
        <v>7855.69</v>
      </c>
      <c r="S11" s="16">
        <f t="shared" si="1"/>
        <v>24287.550000000003</v>
      </c>
      <c r="T11" s="17">
        <v>42</v>
      </c>
      <c r="U11" s="16">
        <f t="shared" si="2"/>
        <v>24329.550000000003</v>
      </c>
    </row>
    <row r="12" spans="1:21" ht="18" customHeight="1">
      <c r="A12" s="35">
        <v>2</v>
      </c>
      <c r="B12" s="32" t="s">
        <v>22</v>
      </c>
      <c r="C12" s="79">
        <v>20421.35</v>
      </c>
      <c r="D12" s="80"/>
      <c r="E12" s="72">
        <v>20549.2</v>
      </c>
      <c r="F12" s="73"/>
      <c r="G12" s="17"/>
      <c r="H12" s="17"/>
      <c r="I12" s="17"/>
      <c r="J12" s="72">
        <v>57315.312</v>
      </c>
      <c r="K12" s="73"/>
      <c r="L12" s="72">
        <v>453.83</v>
      </c>
      <c r="M12" s="73"/>
      <c r="N12" s="72">
        <v>6389.302</v>
      </c>
      <c r="O12" s="73"/>
      <c r="P12" s="81"/>
      <c r="Q12" s="82"/>
      <c r="R12" s="16">
        <f t="shared" si="0"/>
        <v>84707.644</v>
      </c>
      <c r="S12" s="16">
        <f t="shared" si="1"/>
        <v>105128.99399999999</v>
      </c>
      <c r="T12" s="17"/>
      <c r="U12" s="16">
        <f t="shared" si="2"/>
        <v>105128.99399999999</v>
      </c>
    </row>
    <row r="13" spans="1:21" ht="18" customHeight="1">
      <c r="A13" s="30">
        <v>3</v>
      </c>
      <c r="B13" s="31" t="s">
        <v>61</v>
      </c>
      <c r="C13" s="74">
        <f>SUM(C14:C24)</f>
        <v>344723.36000000004</v>
      </c>
      <c r="D13" s="75"/>
      <c r="E13" s="74">
        <f>SUM(E14:E24)</f>
        <v>225049.47800000003</v>
      </c>
      <c r="F13" s="75"/>
      <c r="G13" s="16">
        <f>SUM(G14:G24)</f>
        <v>0</v>
      </c>
      <c r="H13" s="16">
        <f>SUM(H14:H24)</f>
        <v>0</v>
      </c>
      <c r="I13" s="16">
        <f>SUM(I14:I24)</f>
        <v>203.99</v>
      </c>
      <c r="J13" s="74">
        <f>SUM(J14:J24)</f>
        <v>24792.163</v>
      </c>
      <c r="K13" s="75"/>
      <c r="L13" s="74">
        <f>SUM(L14:L24)</f>
        <v>460146.742</v>
      </c>
      <c r="M13" s="75"/>
      <c r="N13" s="74">
        <f>SUM(N14:N24)</f>
        <v>61571.100000000006</v>
      </c>
      <c r="O13" s="75"/>
      <c r="P13" s="74">
        <f>SUM(P14:P24)</f>
        <v>0</v>
      </c>
      <c r="Q13" s="75"/>
      <c r="R13" s="16">
        <f t="shared" si="0"/>
        <v>771763.473</v>
      </c>
      <c r="S13" s="16">
        <f t="shared" si="1"/>
        <v>1116486.8330000003</v>
      </c>
      <c r="T13" s="16">
        <f>SUM(T14:T24)</f>
        <v>96217.01</v>
      </c>
      <c r="U13" s="16">
        <f t="shared" si="2"/>
        <v>1212703.8430000003</v>
      </c>
    </row>
    <row r="14" spans="1:21" ht="18" customHeight="1">
      <c r="A14" s="76"/>
      <c r="B14" s="32" t="s">
        <v>53</v>
      </c>
      <c r="C14" s="72">
        <v>21408.724</v>
      </c>
      <c r="D14" s="73"/>
      <c r="E14" s="72">
        <v>16617.034</v>
      </c>
      <c r="F14" s="73"/>
      <c r="G14" s="17"/>
      <c r="H14" s="17"/>
      <c r="I14" s="17"/>
      <c r="J14" s="72">
        <v>4479.27</v>
      </c>
      <c r="K14" s="73"/>
      <c r="L14" s="72">
        <v>617.025</v>
      </c>
      <c r="M14" s="73"/>
      <c r="N14" s="72">
        <v>9436.618</v>
      </c>
      <c r="O14" s="73"/>
      <c r="P14" s="81"/>
      <c r="Q14" s="82"/>
      <c r="R14" s="16">
        <f t="shared" si="0"/>
        <v>31149.947</v>
      </c>
      <c r="S14" s="16">
        <f t="shared" si="1"/>
        <v>52558.67100000001</v>
      </c>
      <c r="T14" s="17">
        <v>38700</v>
      </c>
      <c r="U14" s="16">
        <f t="shared" si="2"/>
        <v>91258.671</v>
      </c>
    </row>
    <row r="15" spans="1:21" ht="18" customHeight="1">
      <c r="A15" s="77"/>
      <c r="B15" s="32" t="s">
        <v>64</v>
      </c>
      <c r="C15" s="79">
        <v>81070.289</v>
      </c>
      <c r="D15" s="80"/>
      <c r="E15" s="72">
        <v>103642.484</v>
      </c>
      <c r="F15" s="73"/>
      <c r="G15" s="17"/>
      <c r="H15" s="17"/>
      <c r="I15" s="17"/>
      <c r="J15" s="72">
        <v>17259.688</v>
      </c>
      <c r="K15" s="73"/>
      <c r="L15" s="72">
        <v>237909.179</v>
      </c>
      <c r="M15" s="73"/>
      <c r="N15" s="72">
        <v>33870.055</v>
      </c>
      <c r="O15" s="73"/>
      <c r="P15" s="81"/>
      <c r="Q15" s="82"/>
      <c r="R15" s="16">
        <f t="shared" si="0"/>
        <v>392681.406</v>
      </c>
      <c r="S15" s="16">
        <f t="shared" si="1"/>
        <v>473751.695</v>
      </c>
      <c r="T15" s="17">
        <v>0.005</v>
      </c>
      <c r="U15" s="16">
        <f t="shared" si="2"/>
        <v>473751.7</v>
      </c>
    </row>
    <row r="16" spans="1:21" ht="18" customHeight="1">
      <c r="A16" s="77"/>
      <c r="B16" s="32" t="s">
        <v>67</v>
      </c>
      <c r="C16" s="72">
        <v>31310.91</v>
      </c>
      <c r="D16" s="73"/>
      <c r="E16" s="72">
        <v>5896.413</v>
      </c>
      <c r="F16" s="73"/>
      <c r="G16" s="17"/>
      <c r="H16" s="17"/>
      <c r="I16" s="17"/>
      <c r="J16" s="72"/>
      <c r="K16" s="73"/>
      <c r="L16" s="72">
        <v>584.375</v>
      </c>
      <c r="M16" s="73"/>
      <c r="N16" s="72">
        <v>3683.875</v>
      </c>
      <c r="O16" s="73"/>
      <c r="P16" s="81"/>
      <c r="Q16" s="82"/>
      <c r="R16" s="16">
        <f t="shared" si="0"/>
        <v>10164.663</v>
      </c>
      <c r="S16" s="16">
        <f t="shared" si="1"/>
        <v>41475.573</v>
      </c>
      <c r="T16" s="17">
        <v>58.25</v>
      </c>
      <c r="U16" s="16">
        <f t="shared" si="2"/>
        <v>41533.823</v>
      </c>
    </row>
    <row r="17" spans="1:21" ht="18" customHeight="1">
      <c r="A17" s="77"/>
      <c r="B17" s="32" t="s">
        <v>68</v>
      </c>
      <c r="C17" s="72">
        <v>565.355</v>
      </c>
      <c r="D17" s="73"/>
      <c r="E17" s="72">
        <v>288.532</v>
      </c>
      <c r="F17" s="73"/>
      <c r="G17" s="17"/>
      <c r="H17" s="17"/>
      <c r="I17" s="17"/>
      <c r="J17" s="72"/>
      <c r="K17" s="73"/>
      <c r="L17" s="72">
        <v>5.245</v>
      </c>
      <c r="M17" s="73"/>
      <c r="N17" s="72">
        <v>104.135</v>
      </c>
      <c r="O17" s="73"/>
      <c r="P17" s="81"/>
      <c r="Q17" s="82"/>
      <c r="R17" s="16">
        <f t="shared" si="0"/>
        <v>397.912</v>
      </c>
      <c r="S17" s="16">
        <f t="shared" si="1"/>
        <v>963.2669999999999</v>
      </c>
      <c r="T17" s="17"/>
      <c r="U17" s="16">
        <f t="shared" si="2"/>
        <v>963.2669999999999</v>
      </c>
    </row>
    <row r="18" spans="1:21" ht="18" customHeight="1">
      <c r="A18" s="77"/>
      <c r="B18" s="32" t="s">
        <v>69</v>
      </c>
      <c r="C18" s="72">
        <v>27870.095</v>
      </c>
      <c r="D18" s="73"/>
      <c r="E18" s="72">
        <v>47614.117</v>
      </c>
      <c r="F18" s="73"/>
      <c r="G18" s="17"/>
      <c r="H18" s="17"/>
      <c r="I18" s="17">
        <v>203.99</v>
      </c>
      <c r="J18" s="72">
        <v>806.918</v>
      </c>
      <c r="K18" s="73"/>
      <c r="L18" s="72">
        <v>216650.357</v>
      </c>
      <c r="M18" s="73"/>
      <c r="N18" s="72">
        <v>2149.375</v>
      </c>
      <c r="O18" s="73"/>
      <c r="P18" s="81"/>
      <c r="Q18" s="82"/>
      <c r="R18" s="16">
        <f t="shared" si="0"/>
        <v>267424.757</v>
      </c>
      <c r="S18" s="16">
        <f t="shared" si="1"/>
        <v>295294.852</v>
      </c>
      <c r="T18" s="17">
        <v>8114.396</v>
      </c>
      <c r="U18" s="16">
        <f t="shared" si="2"/>
        <v>303409.248</v>
      </c>
    </row>
    <row r="19" spans="1:21" ht="18" customHeight="1">
      <c r="A19" s="77"/>
      <c r="B19" s="32" t="s">
        <v>81</v>
      </c>
      <c r="C19" s="72">
        <v>60613.417</v>
      </c>
      <c r="D19" s="73"/>
      <c r="E19" s="72">
        <v>33945.067</v>
      </c>
      <c r="F19" s="73"/>
      <c r="G19" s="17"/>
      <c r="H19" s="17"/>
      <c r="I19" s="17"/>
      <c r="J19" s="72">
        <v>2144.607</v>
      </c>
      <c r="K19" s="73"/>
      <c r="L19" s="72">
        <v>547.194</v>
      </c>
      <c r="M19" s="73"/>
      <c r="N19" s="72">
        <v>6209.465</v>
      </c>
      <c r="O19" s="73"/>
      <c r="P19" s="81"/>
      <c r="Q19" s="82"/>
      <c r="R19" s="16">
        <f t="shared" si="0"/>
        <v>42846.333</v>
      </c>
      <c r="S19" s="16">
        <f t="shared" si="1"/>
        <v>103459.75</v>
      </c>
      <c r="T19" s="17">
        <v>40610.113</v>
      </c>
      <c r="U19" s="16">
        <f t="shared" si="2"/>
        <v>144069.863</v>
      </c>
    </row>
    <row r="20" spans="1:21" ht="18" customHeight="1">
      <c r="A20" s="77"/>
      <c r="B20" s="32" t="s">
        <v>83</v>
      </c>
      <c r="C20" s="72">
        <v>1418.615</v>
      </c>
      <c r="D20" s="73"/>
      <c r="E20" s="72">
        <v>1507.298</v>
      </c>
      <c r="F20" s="73"/>
      <c r="G20" s="17"/>
      <c r="H20" s="17"/>
      <c r="I20" s="17"/>
      <c r="J20" s="72">
        <v>101.68</v>
      </c>
      <c r="K20" s="73"/>
      <c r="L20" s="72">
        <v>183.636</v>
      </c>
      <c r="M20" s="73"/>
      <c r="N20" s="72">
        <v>334.74</v>
      </c>
      <c r="O20" s="73"/>
      <c r="P20" s="81"/>
      <c r="Q20" s="82"/>
      <c r="R20" s="16">
        <f t="shared" si="0"/>
        <v>2127.3540000000003</v>
      </c>
      <c r="S20" s="16">
        <f t="shared" si="1"/>
        <v>3545.969</v>
      </c>
      <c r="T20" s="17">
        <v>8734.246</v>
      </c>
      <c r="U20" s="16">
        <f t="shared" si="2"/>
        <v>12280.215</v>
      </c>
    </row>
    <row r="21" spans="1:21" ht="18" customHeight="1">
      <c r="A21" s="34"/>
      <c r="B21" s="32" t="s">
        <v>84</v>
      </c>
      <c r="C21" s="72">
        <v>15564.887</v>
      </c>
      <c r="D21" s="73"/>
      <c r="E21" s="72">
        <v>638.357</v>
      </c>
      <c r="F21" s="73"/>
      <c r="G21" s="17"/>
      <c r="H21" s="17"/>
      <c r="I21" s="17"/>
      <c r="J21" s="72"/>
      <c r="K21" s="73"/>
      <c r="L21" s="72">
        <v>3389.895</v>
      </c>
      <c r="M21" s="73"/>
      <c r="N21" s="72">
        <v>2643.682</v>
      </c>
      <c r="O21" s="73"/>
      <c r="P21" s="81"/>
      <c r="Q21" s="82"/>
      <c r="R21" s="16">
        <f t="shared" si="0"/>
        <v>6671.933999999999</v>
      </c>
      <c r="S21" s="16">
        <f t="shared" si="1"/>
        <v>22236.821</v>
      </c>
      <c r="T21" s="17"/>
      <c r="U21" s="16">
        <f t="shared" si="2"/>
        <v>22236.821</v>
      </c>
    </row>
    <row r="22" spans="1:21" ht="18" customHeight="1">
      <c r="A22" s="34"/>
      <c r="B22" s="32" t="s">
        <v>88</v>
      </c>
      <c r="C22" s="72">
        <v>65343.15</v>
      </c>
      <c r="D22" s="73"/>
      <c r="E22" s="72">
        <v>14298.661</v>
      </c>
      <c r="F22" s="73"/>
      <c r="G22" s="17"/>
      <c r="H22" s="17"/>
      <c r="I22" s="17"/>
      <c r="J22" s="72"/>
      <c r="K22" s="73"/>
      <c r="L22" s="72">
        <v>67.581</v>
      </c>
      <c r="M22" s="73"/>
      <c r="N22" s="72">
        <v>2979.516</v>
      </c>
      <c r="O22" s="73"/>
      <c r="P22" s="81"/>
      <c r="Q22" s="82"/>
      <c r="R22" s="16">
        <f t="shared" si="0"/>
        <v>17345.758</v>
      </c>
      <c r="S22" s="16">
        <f t="shared" si="1"/>
        <v>82688.90800000001</v>
      </c>
      <c r="T22" s="17"/>
      <c r="U22" s="16">
        <f t="shared" si="2"/>
        <v>82688.90800000001</v>
      </c>
    </row>
    <row r="23" spans="1:21" ht="18" customHeight="1">
      <c r="A23" s="34"/>
      <c r="B23" s="32" t="s">
        <v>86</v>
      </c>
      <c r="C23" s="72">
        <v>37942.495</v>
      </c>
      <c r="D23" s="73"/>
      <c r="E23" s="72">
        <v>263.986</v>
      </c>
      <c r="F23" s="73"/>
      <c r="G23" s="17"/>
      <c r="H23" s="17"/>
      <c r="I23" s="17"/>
      <c r="J23" s="72"/>
      <c r="K23" s="73"/>
      <c r="L23" s="72">
        <v>173.605</v>
      </c>
      <c r="M23" s="73"/>
      <c r="N23" s="72">
        <v>80.071</v>
      </c>
      <c r="O23" s="73"/>
      <c r="P23" s="81"/>
      <c r="Q23" s="82"/>
      <c r="R23" s="16">
        <f t="shared" si="0"/>
        <v>517.662</v>
      </c>
      <c r="S23" s="16">
        <f t="shared" si="1"/>
        <v>38460.15700000001</v>
      </c>
      <c r="T23" s="17"/>
      <c r="U23" s="16">
        <f t="shared" si="2"/>
        <v>38460.15700000001</v>
      </c>
    </row>
    <row r="24" spans="1:21" ht="18" customHeight="1">
      <c r="A24" s="34"/>
      <c r="B24" s="32" t="s">
        <v>97</v>
      </c>
      <c r="C24" s="72">
        <v>1615.423</v>
      </c>
      <c r="D24" s="73"/>
      <c r="E24" s="72">
        <v>337.529</v>
      </c>
      <c r="F24" s="73"/>
      <c r="G24" s="17"/>
      <c r="H24" s="17"/>
      <c r="I24" s="17"/>
      <c r="J24" s="72"/>
      <c r="K24" s="73"/>
      <c r="L24" s="72">
        <v>18.65</v>
      </c>
      <c r="M24" s="73"/>
      <c r="N24" s="72">
        <v>79.568</v>
      </c>
      <c r="O24" s="73"/>
      <c r="P24" s="81"/>
      <c r="Q24" s="82"/>
      <c r="R24" s="16">
        <f t="shared" si="0"/>
        <v>435.74699999999996</v>
      </c>
      <c r="S24" s="16">
        <f t="shared" si="1"/>
        <v>2051.17</v>
      </c>
      <c r="T24" s="17"/>
      <c r="U24" s="16">
        <f t="shared" si="2"/>
        <v>2051.17</v>
      </c>
    </row>
    <row r="25" spans="1:21" ht="18" customHeight="1">
      <c r="A25" s="35">
        <v>4</v>
      </c>
      <c r="B25" s="32" t="s">
        <v>23</v>
      </c>
      <c r="C25" s="72">
        <v>39276.478</v>
      </c>
      <c r="D25" s="73"/>
      <c r="E25" s="72">
        <v>45208.371</v>
      </c>
      <c r="F25" s="73"/>
      <c r="G25" s="17"/>
      <c r="H25" s="17"/>
      <c r="I25" s="17"/>
      <c r="J25" s="72"/>
      <c r="K25" s="73"/>
      <c r="L25" s="72">
        <v>8965.485</v>
      </c>
      <c r="M25" s="73"/>
      <c r="N25" s="72">
        <v>6808.234</v>
      </c>
      <c r="O25" s="73"/>
      <c r="P25" s="81"/>
      <c r="Q25" s="82"/>
      <c r="R25" s="16">
        <f t="shared" si="0"/>
        <v>60982.09</v>
      </c>
      <c r="S25" s="16">
        <f t="shared" si="1"/>
        <v>100258.568</v>
      </c>
      <c r="T25" s="17">
        <v>10456.676</v>
      </c>
      <c r="U25" s="16">
        <f t="shared" si="2"/>
        <v>110715.244</v>
      </c>
    </row>
    <row r="26" spans="1:21" ht="18" customHeight="1">
      <c r="A26" s="30">
        <v>5</v>
      </c>
      <c r="B26" s="31" t="s">
        <v>63</v>
      </c>
      <c r="C26" s="74">
        <f>SUM(C27:C28)</f>
        <v>170371.519</v>
      </c>
      <c r="D26" s="75"/>
      <c r="E26" s="74">
        <f>SUM(E27:E28)</f>
        <v>2219450.768</v>
      </c>
      <c r="F26" s="75"/>
      <c r="G26" s="16">
        <f>SUM(G27:G28)</f>
        <v>395586.554</v>
      </c>
      <c r="H26" s="16">
        <f>SUM(H27:H28)</f>
        <v>3028571.546</v>
      </c>
      <c r="I26" s="16">
        <f>SUM(I27:I28)</f>
        <v>2107719.375</v>
      </c>
      <c r="J26" s="74">
        <f>SUM(J27:J28)</f>
        <v>7884019.422</v>
      </c>
      <c r="K26" s="75"/>
      <c r="L26" s="74">
        <f>SUM(L27:L28)</f>
        <v>6432646.438</v>
      </c>
      <c r="M26" s="75"/>
      <c r="N26" s="74">
        <f>SUM(N27:N28)</f>
        <v>7332.609</v>
      </c>
      <c r="O26" s="75"/>
      <c r="P26" s="74">
        <f>SUM(P27:P28)</f>
        <v>2834063.228</v>
      </c>
      <c r="Q26" s="75"/>
      <c r="R26" s="16">
        <f t="shared" si="0"/>
        <v>24909389.94</v>
      </c>
      <c r="S26" s="16">
        <f t="shared" si="1"/>
        <v>25079761.459000003</v>
      </c>
      <c r="T26" s="16">
        <f>SUM(T27:T28)</f>
        <v>4522.241</v>
      </c>
      <c r="U26" s="16">
        <f t="shared" si="2"/>
        <v>25084283.700000003</v>
      </c>
    </row>
    <row r="27" spans="1:21" ht="18" customHeight="1">
      <c r="A27" s="76"/>
      <c r="B27" s="32" t="s">
        <v>54</v>
      </c>
      <c r="C27" s="81">
        <v>170371.519</v>
      </c>
      <c r="D27" s="82"/>
      <c r="E27" s="72">
        <v>21796.646</v>
      </c>
      <c r="F27" s="73"/>
      <c r="G27" s="17"/>
      <c r="H27" s="17"/>
      <c r="I27" s="17"/>
      <c r="J27" s="72"/>
      <c r="K27" s="73"/>
      <c r="L27" s="72">
        <v>1308.795</v>
      </c>
      <c r="M27" s="73"/>
      <c r="N27" s="72">
        <v>7332.609</v>
      </c>
      <c r="O27" s="73"/>
      <c r="P27" s="81"/>
      <c r="Q27" s="82"/>
      <c r="R27" s="16">
        <f t="shared" si="0"/>
        <v>30438.05</v>
      </c>
      <c r="S27" s="16">
        <f t="shared" si="1"/>
        <v>200809.56900000002</v>
      </c>
      <c r="T27" s="17">
        <v>4522.241</v>
      </c>
      <c r="U27" s="16">
        <f t="shared" si="2"/>
        <v>205331.81000000003</v>
      </c>
    </row>
    <row r="28" spans="1:21" ht="18" customHeight="1">
      <c r="A28" s="78"/>
      <c r="B28" s="32" t="s">
        <v>55</v>
      </c>
      <c r="C28" s="81"/>
      <c r="D28" s="82"/>
      <c r="E28" s="79">
        <v>2197654.122</v>
      </c>
      <c r="F28" s="80"/>
      <c r="G28" s="33">
        <v>395586.554</v>
      </c>
      <c r="H28" s="33">
        <v>3028571.546</v>
      </c>
      <c r="I28" s="33">
        <v>2107719.375</v>
      </c>
      <c r="J28" s="79">
        <v>7884019.422</v>
      </c>
      <c r="K28" s="80"/>
      <c r="L28" s="79">
        <v>6431337.643</v>
      </c>
      <c r="M28" s="80"/>
      <c r="N28" s="81"/>
      <c r="O28" s="82"/>
      <c r="P28" s="79">
        <v>2834063.228</v>
      </c>
      <c r="Q28" s="80"/>
      <c r="R28" s="16">
        <f t="shared" si="0"/>
        <v>24878951.89</v>
      </c>
      <c r="S28" s="16">
        <f t="shared" si="1"/>
        <v>24878951.89</v>
      </c>
      <c r="T28" s="17"/>
      <c r="U28" s="16">
        <f t="shared" si="2"/>
        <v>24878951.89</v>
      </c>
    </row>
    <row r="29" spans="1:21" ht="18" customHeight="1">
      <c r="A29" s="35">
        <v>6</v>
      </c>
      <c r="B29" s="32" t="s">
        <v>24</v>
      </c>
      <c r="C29" s="72">
        <v>4135179.344</v>
      </c>
      <c r="D29" s="73"/>
      <c r="E29" s="72">
        <v>574351.082</v>
      </c>
      <c r="F29" s="73"/>
      <c r="G29" s="17"/>
      <c r="H29" s="17"/>
      <c r="I29" s="17"/>
      <c r="J29" s="72"/>
      <c r="K29" s="73"/>
      <c r="L29" s="72">
        <v>13744.47</v>
      </c>
      <c r="M29" s="73"/>
      <c r="N29" s="72">
        <v>373190.074</v>
      </c>
      <c r="O29" s="73"/>
      <c r="P29" s="81"/>
      <c r="Q29" s="82"/>
      <c r="R29" s="16">
        <f t="shared" si="0"/>
        <v>961285.626</v>
      </c>
      <c r="S29" s="16">
        <f t="shared" si="1"/>
        <v>5096464.97</v>
      </c>
      <c r="T29" s="17">
        <v>54696.913</v>
      </c>
      <c r="U29" s="16">
        <f t="shared" si="2"/>
        <v>5151161.882999999</v>
      </c>
    </row>
    <row r="30" spans="1:21" ht="18" customHeight="1">
      <c r="A30" s="35">
        <v>7</v>
      </c>
      <c r="B30" s="32" t="s">
        <v>25</v>
      </c>
      <c r="C30" s="72">
        <v>60226.656</v>
      </c>
      <c r="D30" s="73"/>
      <c r="E30" s="72">
        <v>18016.621</v>
      </c>
      <c r="F30" s="73"/>
      <c r="G30" s="17"/>
      <c r="H30" s="17"/>
      <c r="I30" s="17"/>
      <c r="J30" s="72">
        <v>28179.414</v>
      </c>
      <c r="K30" s="73"/>
      <c r="L30" s="72">
        <v>731.431</v>
      </c>
      <c r="M30" s="73"/>
      <c r="N30" s="72">
        <v>8663.441</v>
      </c>
      <c r="O30" s="73"/>
      <c r="P30" s="72"/>
      <c r="Q30" s="73"/>
      <c r="R30" s="16">
        <f t="shared" si="0"/>
        <v>55590.907</v>
      </c>
      <c r="S30" s="16">
        <f t="shared" si="1"/>
        <v>115817.56300000001</v>
      </c>
      <c r="T30" s="17">
        <v>7895.686</v>
      </c>
      <c r="U30" s="16">
        <f t="shared" si="2"/>
        <v>123713.24900000001</v>
      </c>
    </row>
    <row r="31" spans="1:21" ht="18" customHeight="1">
      <c r="A31" s="35">
        <v>8</v>
      </c>
      <c r="B31" s="32" t="s">
        <v>26</v>
      </c>
      <c r="C31" s="79">
        <v>1547624.737</v>
      </c>
      <c r="D31" s="80"/>
      <c r="E31" s="72">
        <v>448006.288</v>
      </c>
      <c r="F31" s="73"/>
      <c r="G31" s="17"/>
      <c r="H31" s="17"/>
      <c r="I31" s="17"/>
      <c r="J31" s="72"/>
      <c r="K31" s="73"/>
      <c r="L31" s="72">
        <v>23669.017</v>
      </c>
      <c r="M31" s="73"/>
      <c r="N31" s="72">
        <v>141739.202</v>
      </c>
      <c r="O31" s="73"/>
      <c r="P31" s="81"/>
      <c r="Q31" s="82"/>
      <c r="R31" s="16">
        <f t="shared" si="0"/>
        <v>613414.507</v>
      </c>
      <c r="S31" s="16">
        <f t="shared" si="1"/>
        <v>2161039.244</v>
      </c>
      <c r="T31" s="36">
        <v>65844.991</v>
      </c>
      <c r="U31" s="16">
        <f t="shared" si="2"/>
        <v>2226884.235</v>
      </c>
    </row>
    <row r="32" spans="1:21" ht="18" customHeight="1">
      <c r="A32" s="35">
        <v>9</v>
      </c>
      <c r="B32" s="32" t="s">
        <v>27</v>
      </c>
      <c r="C32" s="72">
        <v>2084844.02</v>
      </c>
      <c r="D32" s="73"/>
      <c r="E32" s="72">
        <v>1325264.623</v>
      </c>
      <c r="F32" s="73"/>
      <c r="G32" s="17"/>
      <c r="H32" s="17"/>
      <c r="I32" s="17"/>
      <c r="J32" s="72"/>
      <c r="K32" s="73"/>
      <c r="L32" s="72">
        <v>132.174</v>
      </c>
      <c r="M32" s="73"/>
      <c r="N32" s="72">
        <v>11149.245</v>
      </c>
      <c r="O32" s="73"/>
      <c r="P32" s="81"/>
      <c r="Q32" s="82"/>
      <c r="R32" s="16">
        <f t="shared" si="0"/>
        <v>1336546.0420000001</v>
      </c>
      <c r="S32" s="16">
        <f t="shared" si="1"/>
        <v>3421390.0620000004</v>
      </c>
      <c r="T32" s="17">
        <v>6563.234</v>
      </c>
      <c r="U32" s="16">
        <f t="shared" si="2"/>
        <v>3427953.2960000006</v>
      </c>
    </row>
    <row r="33" spans="1:21" ht="18" customHeight="1">
      <c r="A33" s="35">
        <v>10</v>
      </c>
      <c r="B33" s="32" t="s">
        <v>28</v>
      </c>
      <c r="C33" s="72">
        <v>150931.429</v>
      </c>
      <c r="D33" s="73"/>
      <c r="E33" s="72">
        <v>82893.638</v>
      </c>
      <c r="F33" s="73"/>
      <c r="G33" s="17"/>
      <c r="H33" s="17"/>
      <c r="I33" s="17"/>
      <c r="J33" s="72"/>
      <c r="K33" s="73"/>
      <c r="L33" s="72">
        <v>363.584</v>
      </c>
      <c r="M33" s="73"/>
      <c r="N33" s="72">
        <v>6010.854</v>
      </c>
      <c r="O33" s="73"/>
      <c r="P33" s="81"/>
      <c r="Q33" s="82"/>
      <c r="R33" s="16">
        <f t="shared" si="0"/>
        <v>89268.07600000002</v>
      </c>
      <c r="S33" s="16">
        <f t="shared" si="1"/>
        <v>240199.505</v>
      </c>
      <c r="T33" s="17">
        <v>3309.079</v>
      </c>
      <c r="U33" s="16">
        <f t="shared" si="2"/>
        <v>243508.584</v>
      </c>
    </row>
    <row r="34" spans="1:21" ht="18" customHeight="1">
      <c r="A34" s="37"/>
      <c r="B34" s="38"/>
      <c r="C34" s="37"/>
      <c r="D34" s="37"/>
      <c r="E34" s="37"/>
      <c r="F34" s="37"/>
      <c r="G34" s="39"/>
      <c r="H34" s="39"/>
      <c r="I34" s="39"/>
      <c r="J34" s="37"/>
      <c r="K34" s="37"/>
      <c r="L34" s="37"/>
      <c r="M34" s="37"/>
      <c r="N34" s="37"/>
      <c r="O34" s="37"/>
      <c r="P34" s="39"/>
      <c r="Q34" s="39"/>
      <c r="R34" s="39"/>
      <c r="S34" s="39"/>
      <c r="T34" s="39"/>
      <c r="U34" s="40">
        <v>72</v>
      </c>
    </row>
    <row r="35" spans="1:21" ht="18" customHeight="1">
      <c r="A35" s="53" t="s">
        <v>0</v>
      </c>
      <c r="B35" s="62" t="s">
        <v>58</v>
      </c>
      <c r="C35" s="68" t="s">
        <v>1</v>
      </c>
      <c r="D35" s="69"/>
      <c r="E35" s="68" t="s">
        <v>3</v>
      </c>
      <c r="F35" s="69"/>
      <c r="G35" s="53" t="s">
        <v>5</v>
      </c>
      <c r="H35" s="53" t="s">
        <v>6</v>
      </c>
      <c r="I35" s="53" t="s">
        <v>7</v>
      </c>
      <c r="J35" s="68" t="s">
        <v>8</v>
      </c>
      <c r="K35" s="69"/>
      <c r="L35" s="68" t="s">
        <v>10</v>
      </c>
      <c r="M35" s="69"/>
      <c r="N35" s="68" t="s">
        <v>12</v>
      </c>
      <c r="O35" s="69"/>
      <c r="P35" s="68" t="s">
        <v>15</v>
      </c>
      <c r="Q35" s="69"/>
      <c r="R35" s="12" t="s">
        <v>14</v>
      </c>
      <c r="S35" s="12" t="s">
        <v>17</v>
      </c>
      <c r="T35" s="12" t="s">
        <v>19</v>
      </c>
      <c r="U35" s="53" t="s">
        <v>21</v>
      </c>
    </row>
    <row r="36" spans="1:21" ht="18" customHeight="1">
      <c r="A36" s="54"/>
      <c r="B36" s="83"/>
      <c r="C36" s="70" t="s">
        <v>2</v>
      </c>
      <c r="D36" s="71"/>
      <c r="E36" s="70" t="s">
        <v>4</v>
      </c>
      <c r="F36" s="71"/>
      <c r="G36" s="54"/>
      <c r="H36" s="54"/>
      <c r="I36" s="54"/>
      <c r="J36" s="70" t="s">
        <v>9</v>
      </c>
      <c r="K36" s="71"/>
      <c r="L36" s="70" t="s">
        <v>11</v>
      </c>
      <c r="M36" s="71"/>
      <c r="N36" s="70" t="s">
        <v>13</v>
      </c>
      <c r="O36" s="71"/>
      <c r="P36" s="70" t="s">
        <v>16</v>
      </c>
      <c r="Q36" s="71"/>
      <c r="R36" s="13" t="s">
        <v>51</v>
      </c>
      <c r="S36" s="13" t="s">
        <v>18</v>
      </c>
      <c r="T36" s="13" t="s">
        <v>20</v>
      </c>
      <c r="U36" s="54"/>
    </row>
    <row r="37" spans="1:21" ht="18" customHeight="1">
      <c r="A37" s="35">
        <v>11</v>
      </c>
      <c r="B37" s="32" t="s">
        <v>29</v>
      </c>
      <c r="C37" s="79">
        <v>3198929.763</v>
      </c>
      <c r="D37" s="80"/>
      <c r="E37" s="79">
        <v>127420.863</v>
      </c>
      <c r="F37" s="80"/>
      <c r="G37" s="17"/>
      <c r="H37" s="17"/>
      <c r="I37" s="17">
        <v>147.203</v>
      </c>
      <c r="J37" s="72"/>
      <c r="K37" s="73"/>
      <c r="L37" s="72">
        <v>4849.402</v>
      </c>
      <c r="M37" s="73"/>
      <c r="N37" s="72">
        <v>29291.958</v>
      </c>
      <c r="O37" s="73"/>
      <c r="P37" s="81"/>
      <c r="Q37" s="82"/>
      <c r="R37" s="16">
        <f aca="true" t="shared" si="3" ref="R37:R63">E37+G37+H37+I37+J37+L37+N37+P37</f>
        <v>161709.42599999998</v>
      </c>
      <c r="S37" s="16">
        <f aca="true" t="shared" si="4" ref="S37:S63">C37+E37+G37+H37+I37+J37+L37+N37+P37</f>
        <v>3360639.189</v>
      </c>
      <c r="T37" s="17">
        <v>140739.49</v>
      </c>
      <c r="U37" s="16">
        <f aca="true" t="shared" si="5" ref="U37:U64">S37+T37</f>
        <v>3501378.6789999995</v>
      </c>
    </row>
    <row r="38" spans="1:21" ht="18" customHeight="1">
      <c r="A38" s="35">
        <v>12</v>
      </c>
      <c r="B38" s="32" t="s">
        <v>30</v>
      </c>
      <c r="C38" s="79">
        <v>23562.205</v>
      </c>
      <c r="D38" s="80"/>
      <c r="E38" s="79">
        <v>7635.856</v>
      </c>
      <c r="F38" s="80"/>
      <c r="G38" s="17"/>
      <c r="H38" s="17"/>
      <c r="I38" s="33"/>
      <c r="J38" s="72"/>
      <c r="K38" s="73"/>
      <c r="L38" s="72">
        <v>12865.188</v>
      </c>
      <c r="M38" s="73"/>
      <c r="N38" s="72">
        <v>6155.946</v>
      </c>
      <c r="O38" s="73"/>
      <c r="P38" s="81"/>
      <c r="Q38" s="82"/>
      <c r="R38" s="16">
        <f t="shared" si="3"/>
        <v>26656.99</v>
      </c>
      <c r="S38" s="16">
        <f t="shared" si="4"/>
        <v>50219.19500000001</v>
      </c>
      <c r="T38" s="17">
        <v>47343.976</v>
      </c>
      <c r="U38" s="16">
        <f t="shared" si="5"/>
        <v>97563.171</v>
      </c>
    </row>
    <row r="39" spans="1:21" ht="18" customHeight="1">
      <c r="A39" s="35">
        <v>13</v>
      </c>
      <c r="B39" s="32" t="s">
        <v>31</v>
      </c>
      <c r="C39" s="79">
        <v>17203.437</v>
      </c>
      <c r="D39" s="80"/>
      <c r="E39" s="79">
        <v>12523.788</v>
      </c>
      <c r="F39" s="80"/>
      <c r="G39" s="17"/>
      <c r="H39" s="17"/>
      <c r="I39" s="17"/>
      <c r="J39" s="72"/>
      <c r="K39" s="73"/>
      <c r="L39" s="72">
        <v>94.049</v>
      </c>
      <c r="M39" s="73"/>
      <c r="N39" s="72">
        <v>4110.351</v>
      </c>
      <c r="O39" s="73"/>
      <c r="P39" s="81"/>
      <c r="Q39" s="82"/>
      <c r="R39" s="16">
        <f t="shared" si="3"/>
        <v>16728.188000000002</v>
      </c>
      <c r="S39" s="16">
        <f t="shared" si="4"/>
        <v>33931.625</v>
      </c>
      <c r="T39" s="17">
        <v>10965.922</v>
      </c>
      <c r="U39" s="16">
        <f t="shared" si="5"/>
        <v>44897.547</v>
      </c>
    </row>
    <row r="40" spans="1:21" ht="18" customHeight="1">
      <c r="A40" s="35">
        <v>14</v>
      </c>
      <c r="B40" s="32" t="s">
        <v>32</v>
      </c>
      <c r="C40" s="79">
        <v>48521.832</v>
      </c>
      <c r="D40" s="80"/>
      <c r="E40" s="79">
        <v>9654.608</v>
      </c>
      <c r="F40" s="80"/>
      <c r="G40" s="17"/>
      <c r="H40" s="17"/>
      <c r="I40" s="17"/>
      <c r="J40" s="72"/>
      <c r="K40" s="73"/>
      <c r="L40" s="72">
        <v>938.567</v>
      </c>
      <c r="M40" s="73"/>
      <c r="N40" s="72">
        <v>1744.911</v>
      </c>
      <c r="O40" s="73"/>
      <c r="P40" s="81"/>
      <c r="Q40" s="82"/>
      <c r="R40" s="16">
        <f t="shared" si="3"/>
        <v>12338.086</v>
      </c>
      <c r="S40" s="16">
        <f t="shared" si="4"/>
        <v>60859.918000000005</v>
      </c>
      <c r="T40" s="17">
        <v>5758.731</v>
      </c>
      <c r="U40" s="16">
        <f t="shared" si="5"/>
        <v>66618.649</v>
      </c>
    </row>
    <row r="41" spans="1:21" ht="18" customHeight="1">
      <c r="A41" s="35">
        <v>15</v>
      </c>
      <c r="B41" s="32" t="s">
        <v>33</v>
      </c>
      <c r="C41" s="79">
        <v>39559.943</v>
      </c>
      <c r="D41" s="80"/>
      <c r="E41" s="79">
        <v>45192.602</v>
      </c>
      <c r="F41" s="80"/>
      <c r="G41" s="17"/>
      <c r="H41" s="17"/>
      <c r="I41" s="17"/>
      <c r="J41" s="72"/>
      <c r="K41" s="73"/>
      <c r="L41" s="72">
        <v>499.321</v>
      </c>
      <c r="M41" s="73"/>
      <c r="N41" s="72">
        <v>851.739</v>
      </c>
      <c r="O41" s="73"/>
      <c r="P41" s="81"/>
      <c r="Q41" s="82"/>
      <c r="R41" s="16">
        <f t="shared" si="3"/>
        <v>46543.662000000004</v>
      </c>
      <c r="S41" s="16">
        <f t="shared" si="4"/>
        <v>86103.605</v>
      </c>
      <c r="T41" s="17">
        <v>17085.893</v>
      </c>
      <c r="U41" s="16">
        <f t="shared" si="5"/>
        <v>103189.49799999999</v>
      </c>
    </row>
    <row r="42" spans="1:21" ht="18" customHeight="1">
      <c r="A42" s="35">
        <v>16</v>
      </c>
      <c r="B42" s="32" t="s">
        <v>50</v>
      </c>
      <c r="C42" s="79">
        <v>25146.291</v>
      </c>
      <c r="D42" s="80"/>
      <c r="E42" s="79">
        <v>11423.419</v>
      </c>
      <c r="F42" s="80"/>
      <c r="G42" s="17"/>
      <c r="H42" s="17"/>
      <c r="I42" s="17"/>
      <c r="J42" s="72"/>
      <c r="K42" s="73"/>
      <c r="L42" s="72">
        <v>103.229</v>
      </c>
      <c r="M42" s="73"/>
      <c r="N42" s="72">
        <v>1013.317</v>
      </c>
      <c r="O42" s="73"/>
      <c r="P42" s="81"/>
      <c r="Q42" s="82"/>
      <c r="R42" s="16">
        <f t="shared" si="3"/>
        <v>12539.965</v>
      </c>
      <c r="S42" s="16">
        <f t="shared" si="4"/>
        <v>37686.256</v>
      </c>
      <c r="T42" s="36">
        <v>312278.942</v>
      </c>
      <c r="U42" s="16">
        <f t="shared" si="5"/>
        <v>349965.198</v>
      </c>
    </row>
    <row r="43" spans="1:21" ht="18" customHeight="1">
      <c r="A43" s="35">
        <v>17</v>
      </c>
      <c r="B43" s="32" t="s">
        <v>34</v>
      </c>
      <c r="C43" s="79">
        <v>68670.204</v>
      </c>
      <c r="D43" s="80"/>
      <c r="E43" s="79">
        <v>80906.022</v>
      </c>
      <c r="F43" s="80"/>
      <c r="G43" s="17"/>
      <c r="H43" s="17"/>
      <c r="I43" s="17"/>
      <c r="J43" s="72"/>
      <c r="K43" s="73"/>
      <c r="L43" s="72">
        <v>97.994</v>
      </c>
      <c r="M43" s="73"/>
      <c r="N43" s="72">
        <v>2546.601</v>
      </c>
      <c r="O43" s="73"/>
      <c r="P43" s="81"/>
      <c r="Q43" s="82"/>
      <c r="R43" s="16">
        <f t="shared" si="3"/>
        <v>83550.617</v>
      </c>
      <c r="S43" s="16">
        <f t="shared" si="4"/>
        <v>152220.821</v>
      </c>
      <c r="T43" s="36">
        <v>323401.814</v>
      </c>
      <c r="U43" s="16">
        <f t="shared" si="5"/>
        <v>475622.635</v>
      </c>
    </row>
    <row r="44" spans="1:21" ht="18" customHeight="1">
      <c r="A44" s="35">
        <v>18</v>
      </c>
      <c r="B44" s="32" t="s">
        <v>35</v>
      </c>
      <c r="C44" s="79">
        <v>106869.488</v>
      </c>
      <c r="D44" s="80"/>
      <c r="E44" s="79">
        <v>15383.476</v>
      </c>
      <c r="F44" s="80"/>
      <c r="G44" s="17"/>
      <c r="H44" s="17"/>
      <c r="I44" s="17"/>
      <c r="J44" s="72"/>
      <c r="K44" s="73"/>
      <c r="L44" s="79">
        <v>64.967</v>
      </c>
      <c r="M44" s="80"/>
      <c r="N44" s="72">
        <v>2198.389</v>
      </c>
      <c r="O44" s="73"/>
      <c r="P44" s="81"/>
      <c r="Q44" s="82"/>
      <c r="R44" s="16">
        <f t="shared" si="3"/>
        <v>17646.832000000002</v>
      </c>
      <c r="S44" s="16">
        <f t="shared" si="4"/>
        <v>124516.31999999999</v>
      </c>
      <c r="T44" s="36">
        <v>36459.597</v>
      </c>
      <c r="U44" s="16">
        <f t="shared" si="5"/>
        <v>160975.917</v>
      </c>
    </row>
    <row r="45" spans="1:21" ht="18" customHeight="1">
      <c r="A45" s="35">
        <v>19</v>
      </c>
      <c r="B45" s="32" t="s">
        <v>36</v>
      </c>
      <c r="C45" s="79">
        <v>106974.943</v>
      </c>
      <c r="D45" s="80"/>
      <c r="E45" s="79">
        <v>29815.704</v>
      </c>
      <c r="F45" s="80"/>
      <c r="G45" s="17"/>
      <c r="H45" s="17"/>
      <c r="I45" s="17"/>
      <c r="J45" s="72"/>
      <c r="K45" s="73"/>
      <c r="L45" s="79">
        <v>1.803</v>
      </c>
      <c r="M45" s="80"/>
      <c r="N45" s="79">
        <v>113.477</v>
      </c>
      <c r="O45" s="80"/>
      <c r="P45" s="81"/>
      <c r="Q45" s="82"/>
      <c r="R45" s="16">
        <f t="shared" si="3"/>
        <v>29930.984</v>
      </c>
      <c r="S45" s="16">
        <f t="shared" si="4"/>
        <v>136905.92700000003</v>
      </c>
      <c r="T45" s="36">
        <v>396827.406</v>
      </c>
      <c r="U45" s="16">
        <f t="shared" si="5"/>
        <v>533733.3330000001</v>
      </c>
    </row>
    <row r="46" spans="1:21" ht="18" customHeight="1">
      <c r="A46" s="35">
        <v>20</v>
      </c>
      <c r="B46" s="32" t="s">
        <v>37</v>
      </c>
      <c r="C46" s="79">
        <v>12517.062</v>
      </c>
      <c r="D46" s="80"/>
      <c r="E46" s="79">
        <v>5222.269</v>
      </c>
      <c r="F46" s="80"/>
      <c r="G46" s="17"/>
      <c r="H46" s="17"/>
      <c r="I46" s="17"/>
      <c r="J46" s="72"/>
      <c r="K46" s="73"/>
      <c r="L46" s="72">
        <v>583.332</v>
      </c>
      <c r="M46" s="73"/>
      <c r="N46" s="72">
        <v>2017.383</v>
      </c>
      <c r="O46" s="73"/>
      <c r="P46" s="81"/>
      <c r="Q46" s="82"/>
      <c r="R46" s="16">
        <f t="shared" si="3"/>
        <v>7822.984</v>
      </c>
      <c r="S46" s="16">
        <f t="shared" si="4"/>
        <v>20340.046</v>
      </c>
      <c r="T46" s="17">
        <v>512502.344</v>
      </c>
      <c r="U46" s="16">
        <f t="shared" si="5"/>
        <v>532842.39</v>
      </c>
    </row>
    <row r="47" spans="1:21" ht="18" customHeight="1">
      <c r="A47" s="35">
        <v>21</v>
      </c>
      <c r="B47" s="32" t="s">
        <v>38</v>
      </c>
      <c r="C47" s="79">
        <v>16725.01</v>
      </c>
      <c r="D47" s="80"/>
      <c r="E47" s="79">
        <v>8887.126</v>
      </c>
      <c r="F47" s="80"/>
      <c r="G47" s="17"/>
      <c r="H47" s="17"/>
      <c r="I47" s="17"/>
      <c r="J47" s="72"/>
      <c r="K47" s="73"/>
      <c r="L47" s="72">
        <v>472.005</v>
      </c>
      <c r="M47" s="73"/>
      <c r="N47" s="72">
        <v>12852.573</v>
      </c>
      <c r="O47" s="73"/>
      <c r="P47" s="81"/>
      <c r="Q47" s="82"/>
      <c r="R47" s="16">
        <f t="shared" si="3"/>
        <v>22211.703999999998</v>
      </c>
      <c r="S47" s="16">
        <f t="shared" si="4"/>
        <v>38936.714</v>
      </c>
      <c r="T47" s="36">
        <v>23039.43</v>
      </c>
      <c r="U47" s="16">
        <f t="shared" si="5"/>
        <v>61976.144</v>
      </c>
    </row>
    <row r="48" spans="1:21" ht="18" customHeight="1">
      <c r="A48" s="35">
        <v>22</v>
      </c>
      <c r="B48" s="32" t="s">
        <v>39</v>
      </c>
      <c r="C48" s="79">
        <v>17708.76</v>
      </c>
      <c r="D48" s="80"/>
      <c r="E48" s="79">
        <v>9314.644</v>
      </c>
      <c r="F48" s="80"/>
      <c r="G48" s="17"/>
      <c r="H48" s="17"/>
      <c r="I48" s="17"/>
      <c r="J48" s="72"/>
      <c r="K48" s="73"/>
      <c r="L48" s="79">
        <v>97.48</v>
      </c>
      <c r="M48" s="80"/>
      <c r="N48" s="72">
        <v>1711.899</v>
      </c>
      <c r="O48" s="73"/>
      <c r="P48" s="81"/>
      <c r="Q48" s="82"/>
      <c r="R48" s="16">
        <f t="shared" si="3"/>
        <v>11124.023</v>
      </c>
      <c r="S48" s="16">
        <f t="shared" si="4"/>
        <v>28832.783</v>
      </c>
      <c r="T48" s="36">
        <v>197781.711</v>
      </c>
      <c r="U48" s="16">
        <f t="shared" si="5"/>
        <v>226614.494</v>
      </c>
    </row>
    <row r="49" spans="1:21" ht="18" customHeight="1">
      <c r="A49" s="35">
        <v>23</v>
      </c>
      <c r="B49" s="32" t="s">
        <v>40</v>
      </c>
      <c r="C49" s="79">
        <v>1187720.726</v>
      </c>
      <c r="D49" s="80"/>
      <c r="E49" s="79">
        <v>92522.212</v>
      </c>
      <c r="F49" s="80"/>
      <c r="G49" s="17"/>
      <c r="H49" s="17"/>
      <c r="I49" s="17"/>
      <c r="J49" s="72"/>
      <c r="K49" s="73"/>
      <c r="L49" s="72">
        <v>7919.61</v>
      </c>
      <c r="M49" s="73"/>
      <c r="N49" s="72">
        <v>37051.23</v>
      </c>
      <c r="O49" s="73"/>
      <c r="P49" s="81"/>
      <c r="Q49" s="82"/>
      <c r="R49" s="16">
        <f t="shared" si="3"/>
        <v>137493.052</v>
      </c>
      <c r="S49" s="16">
        <f t="shared" si="4"/>
        <v>1325213.7780000002</v>
      </c>
      <c r="T49" s="36">
        <v>436030.884</v>
      </c>
      <c r="U49" s="16">
        <f t="shared" si="5"/>
        <v>1761244.6620000002</v>
      </c>
    </row>
    <row r="50" spans="1:21" ht="18" customHeight="1">
      <c r="A50" s="35">
        <v>24</v>
      </c>
      <c r="B50" s="32" t="s">
        <v>41</v>
      </c>
      <c r="C50" s="79">
        <v>90311.673</v>
      </c>
      <c r="D50" s="80"/>
      <c r="E50" s="79">
        <v>15159.027</v>
      </c>
      <c r="F50" s="80"/>
      <c r="G50" s="17"/>
      <c r="H50" s="17"/>
      <c r="I50" s="17"/>
      <c r="J50" s="72"/>
      <c r="K50" s="73"/>
      <c r="L50" s="72">
        <v>31.2</v>
      </c>
      <c r="M50" s="73"/>
      <c r="N50" s="72">
        <v>4583.526</v>
      </c>
      <c r="O50" s="73"/>
      <c r="P50" s="81"/>
      <c r="Q50" s="82"/>
      <c r="R50" s="16">
        <f t="shared" si="3"/>
        <v>19773.753</v>
      </c>
      <c r="S50" s="16">
        <f t="shared" si="4"/>
        <v>110085.42599999999</v>
      </c>
      <c r="T50" s="17">
        <v>742615.973</v>
      </c>
      <c r="U50" s="16">
        <f t="shared" si="5"/>
        <v>852701.399</v>
      </c>
    </row>
    <row r="51" spans="1:21" ht="18" customHeight="1">
      <c r="A51" s="35">
        <v>25</v>
      </c>
      <c r="B51" s="32" t="s">
        <v>52</v>
      </c>
      <c r="C51" s="79">
        <v>69435.805</v>
      </c>
      <c r="D51" s="80"/>
      <c r="E51" s="79">
        <v>6557.777</v>
      </c>
      <c r="F51" s="80"/>
      <c r="G51" s="17"/>
      <c r="H51" s="17"/>
      <c r="I51" s="17"/>
      <c r="J51" s="72"/>
      <c r="K51" s="73"/>
      <c r="L51" s="72">
        <v>214.943</v>
      </c>
      <c r="M51" s="73"/>
      <c r="N51" s="72">
        <v>2546.432</v>
      </c>
      <c r="O51" s="73"/>
      <c r="P51" s="81"/>
      <c r="Q51" s="82"/>
      <c r="R51" s="16">
        <f t="shared" si="3"/>
        <v>9319.152</v>
      </c>
      <c r="S51" s="16">
        <f t="shared" si="4"/>
        <v>78754.957</v>
      </c>
      <c r="T51" s="17">
        <v>10359.358</v>
      </c>
      <c r="U51" s="16">
        <f t="shared" si="5"/>
        <v>89114.315</v>
      </c>
    </row>
    <row r="52" spans="1:21" ht="18" customHeight="1">
      <c r="A52" s="35">
        <v>26</v>
      </c>
      <c r="B52" s="32" t="s">
        <v>42</v>
      </c>
      <c r="C52" s="79">
        <v>6573.769</v>
      </c>
      <c r="D52" s="80"/>
      <c r="E52" s="79">
        <v>5140.152</v>
      </c>
      <c r="F52" s="80"/>
      <c r="G52" s="17"/>
      <c r="H52" s="17"/>
      <c r="I52" s="17"/>
      <c r="J52" s="72"/>
      <c r="K52" s="73"/>
      <c r="L52" s="72">
        <v>13.279</v>
      </c>
      <c r="M52" s="73"/>
      <c r="N52" s="72">
        <v>1699.922</v>
      </c>
      <c r="O52" s="73"/>
      <c r="P52" s="81"/>
      <c r="Q52" s="82"/>
      <c r="R52" s="16">
        <f t="shared" si="3"/>
        <v>6853.353000000001</v>
      </c>
      <c r="S52" s="16">
        <f t="shared" si="4"/>
        <v>13427.122000000001</v>
      </c>
      <c r="T52" s="17">
        <v>3936.935</v>
      </c>
      <c r="U52" s="16">
        <f t="shared" si="5"/>
        <v>17364.057</v>
      </c>
    </row>
    <row r="53" spans="1:21" ht="18" customHeight="1">
      <c r="A53" s="41">
        <v>27</v>
      </c>
      <c r="B53" s="42" t="s">
        <v>43</v>
      </c>
      <c r="C53" s="79">
        <v>9830.832</v>
      </c>
      <c r="D53" s="80"/>
      <c r="E53" s="79">
        <v>6366.707</v>
      </c>
      <c r="F53" s="80"/>
      <c r="G53" s="17"/>
      <c r="H53" s="17"/>
      <c r="I53" s="17"/>
      <c r="J53" s="72"/>
      <c r="K53" s="73"/>
      <c r="L53" s="72">
        <v>32.735</v>
      </c>
      <c r="M53" s="73"/>
      <c r="N53" s="72">
        <v>950.035</v>
      </c>
      <c r="O53" s="73"/>
      <c r="P53" s="81"/>
      <c r="Q53" s="82"/>
      <c r="R53" s="16">
        <f t="shared" si="3"/>
        <v>7349.477</v>
      </c>
      <c r="S53" s="16">
        <f t="shared" si="4"/>
        <v>17180.309</v>
      </c>
      <c r="T53" s="17">
        <v>7217.188</v>
      </c>
      <c r="U53" s="16">
        <f t="shared" si="5"/>
        <v>24397.497000000003</v>
      </c>
    </row>
    <row r="54" spans="1:21" ht="18" customHeight="1">
      <c r="A54" s="41">
        <v>28</v>
      </c>
      <c r="B54" s="42" t="s">
        <v>44</v>
      </c>
      <c r="C54" s="79">
        <v>4687.781</v>
      </c>
      <c r="D54" s="80"/>
      <c r="E54" s="79">
        <v>2946.542</v>
      </c>
      <c r="F54" s="80"/>
      <c r="G54" s="17"/>
      <c r="H54" s="17"/>
      <c r="I54" s="17"/>
      <c r="J54" s="72">
        <v>32281.669</v>
      </c>
      <c r="K54" s="73"/>
      <c r="L54" s="72">
        <v>55.211</v>
      </c>
      <c r="M54" s="73"/>
      <c r="N54" s="72">
        <v>1309.75</v>
      </c>
      <c r="O54" s="73"/>
      <c r="P54" s="81"/>
      <c r="Q54" s="82"/>
      <c r="R54" s="16">
        <f t="shared" si="3"/>
        <v>36593.172000000006</v>
      </c>
      <c r="S54" s="16">
        <f t="shared" si="4"/>
        <v>41280.953</v>
      </c>
      <c r="T54" s="17">
        <v>621.691</v>
      </c>
      <c r="U54" s="16">
        <f t="shared" si="5"/>
        <v>41902.644</v>
      </c>
    </row>
    <row r="55" spans="1:21" ht="18" customHeight="1">
      <c r="A55" s="41">
        <v>29</v>
      </c>
      <c r="B55" s="42" t="s">
        <v>45</v>
      </c>
      <c r="C55" s="79">
        <v>4453.339</v>
      </c>
      <c r="D55" s="80"/>
      <c r="E55" s="79">
        <v>3372.623</v>
      </c>
      <c r="F55" s="80"/>
      <c r="G55" s="17"/>
      <c r="H55" s="17"/>
      <c r="I55" s="17"/>
      <c r="J55" s="72"/>
      <c r="K55" s="73"/>
      <c r="L55" s="72">
        <v>292.005</v>
      </c>
      <c r="M55" s="73"/>
      <c r="N55" s="72">
        <v>909.458</v>
      </c>
      <c r="O55" s="73"/>
      <c r="P55" s="81"/>
      <c r="Q55" s="82"/>
      <c r="R55" s="16">
        <f t="shared" si="3"/>
        <v>4574.086</v>
      </c>
      <c r="S55" s="16">
        <f t="shared" si="4"/>
        <v>9027.425</v>
      </c>
      <c r="T55" s="17">
        <v>191.635</v>
      </c>
      <c r="U55" s="16">
        <f t="shared" si="5"/>
        <v>9219.06</v>
      </c>
    </row>
    <row r="56" spans="1:21" ht="18" customHeight="1">
      <c r="A56" s="41">
        <v>30</v>
      </c>
      <c r="B56" s="42" t="s">
        <v>46</v>
      </c>
      <c r="C56" s="79">
        <v>2789469.944</v>
      </c>
      <c r="D56" s="80"/>
      <c r="E56" s="79">
        <v>281165.872</v>
      </c>
      <c r="F56" s="80"/>
      <c r="G56" s="17"/>
      <c r="H56" s="33"/>
      <c r="I56" s="33"/>
      <c r="J56" s="79"/>
      <c r="K56" s="80"/>
      <c r="L56" s="72">
        <v>898449.043</v>
      </c>
      <c r="M56" s="73"/>
      <c r="N56" s="72">
        <v>372096.621</v>
      </c>
      <c r="O56" s="73"/>
      <c r="P56" s="72"/>
      <c r="Q56" s="73"/>
      <c r="R56" s="16">
        <f t="shared" si="3"/>
        <v>1551711.536</v>
      </c>
      <c r="S56" s="16">
        <f t="shared" si="4"/>
        <v>4341181.48</v>
      </c>
      <c r="T56" s="17">
        <v>4442389.952</v>
      </c>
      <c r="U56" s="16">
        <f t="shared" si="5"/>
        <v>8783571.432</v>
      </c>
    </row>
    <row r="57" spans="1:21" ht="18" customHeight="1">
      <c r="A57" s="30">
        <v>31</v>
      </c>
      <c r="B57" s="31" t="s">
        <v>62</v>
      </c>
      <c r="C57" s="74">
        <f>SUM(C58:D62)</f>
        <v>193144.55500000002</v>
      </c>
      <c r="D57" s="75"/>
      <c r="E57" s="74">
        <f>SUM(E58:F62)</f>
        <v>49262.428</v>
      </c>
      <c r="F57" s="75"/>
      <c r="G57" s="16">
        <f>SUM(G58:G62)</f>
        <v>0</v>
      </c>
      <c r="H57" s="16">
        <f>SUM(H58:H62)</f>
        <v>0</v>
      </c>
      <c r="I57" s="16">
        <f>SUM(I58:I62)</f>
        <v>0</v>
      </c>
      <c r="J57" s="74">
        <f>SUM(J58:J62)</f>
        <v>0</v>
      </c>
      <c r="K57" s="75"/>
      <c r="L57" s="74">
        <f>SUM(L58:L62)</f>
        <v>47347.07199999999</v>
      </c>
      <c r="M57" s="75"/>
      <c r="N57" s="74">
        <f>SUM(N58:N62)</f>
        <v>21899.673</v>
      </c>
      <c r="O57" s="75"/>
      <c r="P57" s="74">
        <f>SUM(P58:P62)</f>
        <v>0</v>
      </c>
      <c r="Q57" s="75"/>
      <c r="R57" s="16">
        <f t="shared" si="3"/>
        <v>118509.173</v>
      </c>
      <c r="S57" s="16">
        <f t="shared" si="4"/>
        <v>311653.728</v>
      </c>
      <c r="T57" s="16">
        <f>SUM(T58:T62)</f>
        <v>2436462.809</v>
      </c>
      <c r="U57" s="16">
        <f t="shared" si="5"/>
        <v>2748116.537</v>
      </c>
    </row>
    <row r="58" spans="1:21" ht="18" customHeight="1">
      <c r="A58" s="76"/>
      <c r="B58" s="42" t="s">
        <v>56</v>
      </c>
      <c r="C58" s="72">
        <v>110316.664</v>
      </c>
      <c r="D58" s="73"/>
      <c r="E58" s="79">
        <v>21027.079</v>
      </c>
      <c r="F58" s="80"/>
      <c r="G58" s="17"/>
      <c r="H58" s="17"/>
      <c r="I58" s="17"/>
      <c r="J58" s="72"/>
      <c r="K58" s="73"/>
      <c r="L58" s="72">
        <v>12008.46</v>
      </c>
      <c r="M58" s="73"/>
      <c r="N58" s="72">
        <v>11147.919</v>
      </c>
      <c r="O58" s="73"/>
      <c r="P58" s="81"/>
      <c r="Q58" s="82"/>
      <c r="R58" s="16">
        <f t="shared" si="3"/>
        <v>44183.458000000006</v>
      </c>
      <c r="S58" s="16">
        <f t="shared" si="4"/>
        <v>154500.122</v>
      </c>
      <c r="T58" s="17"/>
      <c r="U58" s="16">
        <f t="shared" si="5"/>
        <v>154500.122</v>
      </c>
    </row>
    <row r="59" spans="1:21" ht="18" customHeight="1">
      <c r="A59" s="77"/>
      <c r="B59" s="42" t="s">
        <v>57</v>
      </c>
      <c r="C59" s="72">
        <v>44048.498</v>
      </c>
      <c r="D59" s="73"/>
      <c r="E59" s="72">
        <v>15830.312</v>
      </c>
      <c r="F59" s="73"/>
      <c r="G59" s="17"/>
      <c r="H59" s="17"/>
      <c r="I59" s="17"/>
      <c r="J59" s="72"/>
      <c r="K59" s="73"/>
      <c r="L59" s="72">
        <v>34529.354</v>
      </c>
      <c r="M59" s="73"/>
      <c r="N59" s="72">
        <v>6265.546</v>
      </c>
      <c r="O59" s="73"/>
      <c r="P59" s="81"/>
      <c r="Q59" s="82"/>
      <c r="R59" s="16">
        <f t="shared" si="3"/>
        <v>56625.212</v>
      </c>
      <c r="S59" s="16">
        <f t="shared" si="4"/>
        <v>100673.70999999999</v>
      </c>
      <c r="T59" s="17">
        <v>2436292.73</v>
      </c>
      <c r="U59" s="16">
        <f t="shared" si="5"/>
        <v>2536966.44</v>
      </c>
    </row>
    <row r="60" spans="1:21" ht="18" customHeight="1">
      <c r="A60" s="77"/>
      <c r="B60" s="42" t="s">
        <v>71</v>
      </c>
      <c r="C60" s="72">
        <v>0</v>
      </c>
      <c r="D60" s="73"/>
      <c r="E60" s="72">
        <v>0</v>
      </c>
      <c r="F60" s="73"/>
      <c r="G60" s="17"/>
      <c r="H60" s="17"/>
      <c r="I60" s="17"/>
      <c r="J60" s="72"/>
      <c r="K60" s="73"/>
      <c r="L60" s="72">
        <v>0</v>
      </c>
      <c r="M60" s="73"/>
      <c r="N60" s="72">
        <v>0</v>
      </c>
      <c r="O60" s="73"/>
      <c r="P60" s="81"/>
      <c r="Q60" s="82"/>
      <c r="R60" s="16">
        <f>E60+G60+H60+I60+J60+L60+N60+P60</f>
        <v>0</v>
      </c>
      <c r="S60" s="16">
        <f>C60+E60+G60+H60+I60+J60+L60+N60+P60</f>
        <v>0</v>
      </c>
      <c r="T60" s="17"/>
      <c r="U60" s="16">
        <f t="shared" si="5"/>
        <v>0</v>
      </c>
    </row>
    <row r="61" spans="1:21" ht="18" customHeight="1">
      <c r="A61" s="77"/>
      <c r="B61" s="42" t="s">
        <v>72</v>
      </c>
      <c r="C61" s="72">
        <v>21813.282</v>
      </c>
      <c r="D61" s="73"/>
      <c r="E61" s="72">
        <v>8531.293</v>
      </c>
      <c r="F61" s="73"/>
      <c r="G61" s="17"/>
      <c r="H61" s="17"/>
      <c r="I61" s="17"/>
      <c r="J61" s="72"/>
      <c r="K61" s="73"/>
      <c r="L61" s="72">
        <v>63.38</v>
      </c>
      <c r="M61" s="73"/>
      <c r="N61" s="72">
        <v>1337.836</v>
      </c>
      <c r="O61" s="73"/>
      <c r="P61" s="81"/>
      <c r="Q61" s="82"/>
      <c r="R61" s="16">
        <f t="shared" si="3"/>
        <v>9932.508999999998</v>
      </c>
      <c r="S61" s="16">
        <f t="shared" si="4"/>
        <v>31745.790999999997</v>
      </c>
      <c r="T61" s="17">
        <v>170.079</v>
      </c>
      <c r="U61" s="16">
        <f t="shared" si="5"/>
        <v>31915.87</v>
      </c>
    </row>
    <row r="62" spans="1:21" ht="18" customHeight="1">
      <c r="A62" s="78"/>
      <c r="B62" s="42" t="s">
        <v>98</v>
      </c>
      <c r="C62" s="72">
        <v>16966.111</v>
      </c>
      <c r="D62" s="73"/>
      <c r="E62" s="72">
        <v>3873.744</v>
      </c>
      <c r="F62" s="73"/>
      <c r="G62" s="17"/>
      <c r="H62" s="17"/>
      <c r="I62" s="17"/>
      <c r="J62" s="72"/>
      <c r="K62" s="73"/>
      <c r="L62" s="72">
        <v>745.878</v>
      </c>
      <c r="M62" s="73"/>
      <c r="N62" s="72">
        <v>3148.372</v>
      </c>
      <c r="O62" s="73"/>
      <c r="P62" s="81"/>
      <c r="Q62" s="82"/>
      <c r="R62" s="16">
        <f t="shared" si="3"/>
        <v>7767.994000000001</v>
      </c>
      <c r="S62" s="16">
        <f t="shared" si="4"/>
        <v>24734.105</v>
      </c>
      <c r="T62" s="17"/>
      <c r="U62" s="16">
        <f t="shared" si="5"/>
        <v>24734.105</v>
      </c>
    </row>
    <row r="63" spans="1:21" ht="18" customHeight="1">
      <c r="A63" s="35">
        <v>32</v>
      </c>
      <c r="B63" s="42" t="s">
        <v>47</v>
      </c>
      <c r="C63" s="72">
        <v>130990.756</v>
      </c>
      <c r="D63" s="73"/>
      <c r="E63" s="72">
        <v>21754.321</v>
      </c>
      <c r="F63" s="73"/>
      <c r="G63" s="17"/>
      <c r="H63" s="17"/>
      <c r="I63" s="17"/>
      <c r="J63" s="72"/>
      <c r="K63" s="73"/>
      <c r="L63" s="72">
        <v>83.549</v>
      </c>
      <c r="M63" s="73"/>
      <c r="N63" s="72">
        <v>1123.647</v>
      </c>
      <c r="O63" s="73"/>
      <c r="P63" s="72"/>
      <c r="Q63" s="73"/>
      <c r="R63" s="16">
        <f t="shared" si="3"/>
        <v>22961.517</v>
      </c>
      <c r="S63" s="16">
        <f t="shared" si="4"/>
        <v>153952.273</v>
      </c>
      <c r="T63" s="17">
        <v>21533.118</v>
      </c>
      <c r="U63" s="16">
        <f t="shared" si="5"/>
        <v>175485.39099999997</v>
      </c>
    </row>
    <row r="64" spans="1:22" ht="18" customHeight="1">
      <c r="A64" s="84" t="s">
        <v>48</v>
      </c>
      <c r="B64" s="85"/>
      <c r="C64" s="74">
        <f>C6+C12+C13+C25+C26+C29+C30+C31+C32+C33+C37+C38+C39+C40+C41+C42+C43+C44+C45+C46+C47+C48+C49+C50+C51+C52+C53+C54+C55+C56+C57+C63</f>
        <v>16846189.226999998</v>
      </c>
      <c r="D64" s="75"/>
      <c r="E64" s="74">
        <f>E6+E12+E13+E25+E26+E29+E30+E31+E32+E33+E37+E38+E39+E40+E41+E42+E43+E44+E45+E46+E47+E48+E49+E50+E51+E52+E53+E54+E55+E56+E57+E63</f>
        <v>5888982.260000001</v>
      </c>
      <c r="F64" s="75"/>
      <c r="G64" s="16">
        <f>G6+G12+G13+G25+G26+G29+G30+G31+G32+G33+G37+G38+G39+G40+G41+G42+G43+G44+G45+G46+G47+G48+G49+G50+G51+G52+G53+G54+G55+G56+G57+G63</f>
        <v>395586.554</v>
      </c>
      <c r="H64" s="16">
        <f>H6+H12+H13+H25+H26+H29+H30+H31+H32+H33+H37+H38+H39+H40+H41+H42+H43+H44+H45+H46+H47+H48+H49+H50+H51+H52+H53+H54+H55+H56+H57+H63</f>
        <v>3028571.546</v>
      </c>
      <c r="I64" s="16">
        <f>I6+I12+I13+I25+I26+I29+I30+I31+I32+I33+I37+I38+I39+I40+I41+I42+I43+I44+I45+I46+I47+I48+I49+I50+I51+I52+I53+I54+I55+I56+I57+I63</f>
        <v>2108070.5680000004</v>
      </c>
      <c r="J64" s="74">
        <f>J6+J12+J13+J25+J26+J29+J30+J31+J32+J33+J37+J38+J39+J40+J41+J42+J43+J44+J45+J46+J47+J48+J49+J50+J51+J52+J53+J54+J55+J56+J57+J63</f>
        <v>8028739.174</v>
      </c>
      <c r="K64" s="75"/>
      <c r="L64" s="74">
        <f>L6+L12+L13+L25+L26+L29+L30+L31+L32+L33+L37+L38+L39+L40+L41+L42+L43+L44+L45+L46+L47+L48+L49+L50+L51+L52+L53+L54+L55+L56+L57+L63</f>
        <v>8011954.92</v>
      </c>
      <c r="M64" s="75"/>
      <c r="N64" s="74">
        <f>N6+N12+N13+N25+N26+N29+N30+N31+N32+N33+N37+N38+N39+N40+N41+N42+N43+N44+N45+N46+N47+N48+N49+N50+N51+N52+N53+N54+N55+N56+N57+N63</f>
        <v>1141832.964</v>
      </c>
      <c r="O64" s="75"/>
      <c r="P64" s="74">
        <f>P6+P12+P13+P25+P26+P29+P30+P31+P32+P33+P37+P38+P39+P40+P41+P42+P43+P44+P45+P46+P47+P48+P49+P50+P51+P52+P53+P54+P55+P56+P57+P63</f>
        <v>2834063.228</v>
      </c>
      <c r="Q64" s="75"/>
      <c r="R64" s="16">
        <f>R6+R12+R13+R25+R26+R29+R30+R31+R32+R33+R37+R38+R39+R40+R41+R42+R43+R44+R45+R46+R47+R48+R49+R50+R51+R52+R53+R54+R55+R56+R57+R63</f>
        <v>31437801.213999994</v>
      </c>
      <c r="S64" s="16">
        <f>S6+S12+S13+S25+S26+S29+S30+S31+S32+S33+S37+S38+S39+S40+S41+S42+S43+S44+S45+S46+S47+S48+S49+S50+S51+S52+S53+S54+S55+S56+S57+S63</f>
        <v>48283990.441</v>
      </c>
      <c r="T64" s="16">
        <f>T6+T12+T13+T25+T26+T29+T30+T31+T32+T33+T37+T38+T39+T40+T41+T42+T43+T44+T45+T46+T47+T48+T49+T50+T51+T52+T53+T54+T55+T56+T57+T63</f>
        <v>10375492.927000001</v>
      </c>
      <c r="U64" s="16">
        <f t="shared" si="5"/>
        <v>58659483.368</v>
      </c>
      <c r="V64" s="4"/>
    </row>
    <row r="65" spans="1:21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9">
        <v>73</v>
      </c>
    </row>
    <row r="73" ht="18" customHeight="1">
      <c r="U73" s="43"/>
    </row>
  </sheetData>
  <sheetProtection password="CC66" sheet="1"/>
  <mergeCells count="380">
    <mergeCell ref="P64:Q64"/>
    <mergeCell ref="C63:D63"/>
    <mergeCell ref="E63:F63"/>
    <mergeCell ref="A64:B64"/>
    <mergeCell ref="C64:D64"/>
    <mergeCell ref="E64:F64"/>
    <mergeCell ref="J64:K64"/>
    <mergeCell ref="L64:M64"/>
    <mergeCell ref="N64:O64"/>
    <mergeCell ref="J63:K63"/>
    <mergeCell ref="L63:M63"/>
    <mergeCell ref="N61:O61"/>
    <mergeCell ref="L61:M61"/>
    <mergeCell ref="N63:O63"/>
    <mergeCell ref="P61:Q61"/>
    <mergeCell ref="P63:Q63"/>
    <mergeCell ref="J60:K60"/>
    <mergeCell ref="L60:M60"/>
    <mergeCell ref="N60:O60"/>
    <mergeCell ref="P60:Q60"/>
    <mergeCell ref="C62:D62"/>
    <mergeCell ref="E62:F62"/>
    <mergeCell ref="J62:K62"/>
    <mergeCell ref="L62:M62"/>
    <mergeCell ref="N62:O62"/>
    <mergeCell ref="P62:Q62"/>
    <mergeCell ref="N59:O59"/>
    <mergeCell ref="N57:O57"/>
    <mergeCell ref="P57:Q57"/>
    <mergeCell ref="P58:Q58"/>
    <mergeCell ref="C61:D61"/>
    <mergeCell ref="E61:F61"/>
    <mergeCell ref="J61:K61"/>
    <mergeCell ref="P59:Q59"/>
    <mergeCell ref="C60:D60"/>
    <mergeCell ref="E60:F60"/>
    <mergeCell ref="A58:A62"/>
    <mergeCell ref="C58:D58"/>
    <mergeCell ref="E58:F58"/>
    <mergeCell ref="J58:K58"/>
    <mergeCell ref="L58:M58"/>
    <mergeCell ref="N58:O58"/>
    <mergeCell ref="C59:D59"/>
    <mergeCell ref="E59:F59"/>
    <mergeCell ref="J59:K59"/>
    <mergeCell ref="L59:M59"/>
    <mergeCell ref="C57:D57"/>
    <mergeCell ref="E57:F57"/>
    <mergeCell ref="J57:K57"/>
    <mergeCell ref="L57:M57"/>
    <mergeCell ref="N55:O55"/>
    <mergeCell ref="P55:Q55"/>
    <mergeCell ref="C56:D56"/>
    <mergeCell ref="E56:F56"/>
    <mergeCell ref="J56:K56"/>
    <mergeCell ref="L56:M56"/>
    <mergeCell ref="N56:O56"/>
    <mergeCell ref="P56:Q56"/>
    <mergeCell ref="C55:D55"/>
    <mergeCell ref="E55:F55"/>
    <mergeCell ref="J55:K55"/>
    <mergeCell ref="L55:M55"/>
    <mergeCell ref="N53:O53"/>
    <mergeCell ref="L53:M53"/>
    <mergeCell ref="P53:Q53"/>
    <mergeCell ref="C54:D54"/>
    <mergeCell ref="E54:F54"/>
    <mergeCell ref="J54:K54"/>
    <mergeCell ref="L54:M54"/>
    <mergeCell ref="N54:O54"/>
    <mergeCell ref="P54:Q54"/>
    <mergeCell ref="C53:D53"/>
    <mergeCell ref="E53:F53"/>
    <mergeCell ref="J53:K53"/>
    <mergeCell ref="N52:O52"/>
    <mergeCell ref="P52:Q52"/>
    <mergeCell ref="C51:D51"/>
    <mergeCell ref="E51:F51"/>
    <mergeCell ref="C52:D52"/>
    <mergeCell ref="E52:F52"/>
    <mergeCell ref="J52:K52"/>
    <mergeCell ref="L52:M52"/>
    <mergeCell ref="J51:K51"/>
    <mergeCell ref="L51:M51"/>
    <mergeCell ref="N49:O49"/>
    <mergeCell ref="P49:Q49"/>
    <mergeCell ref="N50:O50"/>
    <mergeCell ref="P50:Q50"/>
    <mergeCell ref="N51:O51"/>
    <mergeCell ref="P51:Q51"/>
    <mergeCell ref="C50:D50"/>
    <mergeCell ref="E50:F50"/>
    <mergeCell ref="J50:K50"/>
    <mergeCell ref="L50:M50"/>
    <mergeCell ref="C49:D49"/>
    <mergeCell ref="E49:F49"/>
    <mergeCell ref="J49:K49"/>
    <mergeCell ref="L49:M49"/>
    <mergeCell ref="N48:O48"/>
    <mergeCell ref="P48:Q48"/>
    <mergeCell ref="C47:D47"/>
    <mergeCell ref="E47:F47"/>
    <mergeCell ref="C48:D48"/>
    <mergeCell ref="E48:F48"/>
    <mergeCell ref="J48:K48"/>
    <mergeCell ref="L48:M48"/>
    <mergeCell ref="J47:K47"/>
    <mergeCell ref="L47:M47"/>
    <mergeCell ref="N45:O45"/>
    <mergeCell ref="P45:Q45"/>
    <mergeCell ref="N46:O46"/>
    <mergeCell ref="P46:Q46"/>
    <mergeCell ref="N47:O47"/>
    <mergeCell ref="P47:Q47"/>
    <mergeCell ref="C46:D46"/>
    <mergeCell ref="E46:F46"/>
    <mergeCell ref="J46:K46"/>
    <mergeCell ref="L46:M46"/>
    <mergeCell ref="C45:D45"/>
    <mergeCell ref="E45:F45"/>
    <mergeCell ref="J45:K45"/>
    <mergeCell ref="L45:M45"/>
    <mergeCell ref="N44:O44"/>
    <mergeCell ref="P44:Q44"/>
    <mergeCell ref="C43:D43"/>
    <mergeCell ref="E43:F43"/>
    <mergeCell ref="C44:D44"/>
    <mergeCell ref="E44:F44"/>
    <mergeCell ref="J44:K44"/>
    <mergeCell ref="L44:M44"/>
    <mergeCell ref="J43:K43"/>
    <mergeCell ref="L43:M43"/>
    <mergeCell ref="N41:O41"/>
    <mergeCell ref="P41:Q41"/>
    <mergeCell ref="N42:O42"/>
    <mergeCell ref="P42:Q42"/>
    <mergeCell ref="N43:O43"/>
    <mergeCell ref="P43:Q43"/>
    <mergeCell ref="C42:D42"/>
    <mergeCell ref="E42:F42"/>
    <mergeCell ref="J42:K42"/>
    <mergeCell ref="L42:M42"/>
    <mergeCell ref="C41:D41"/>
    <mergeCell ref="E41:F41"/>
    <mergeCell ref="J41:K41"/>
    <mergeCell ref="L41:M41"/>
    <mergeCell ref="N40:O40"/>
    <mergeCell ref="P40:Q40"/>
    <mergeCell ref="C39:D39"/>
    <mergeCell ref="E39:F39"/>
    <mergeCell ref="C40:D40"/>
    <mergeCell ref="E40:F40"/>
    <mergeCell ref="J40:K40"/>
    <mergeCell ref="L40:M40"/>
    <mergeCell ref="J39:K39"/>
    <mergeCell ref="L39:M39"/>
    <mergeCell ref="N37:O37"/>
    <mergeCell ref="P37:Q37"/>
    <mergeCell ref="N38:O38"/>
    <mergeCell ref="P38:Q38"/>
    <mergeCell ref="N39:O39"/>
    <mergeCell ref="P39:Q39"/>
    <mergeCell ref="C38:D38"/>
    <mergeCell ref="E38:F38"/>
    <mergeCell ref="J38:K38"/>
    <mergeCell ref="L38:M38"/>
    <mergeCell ref="C37:D37"/>
    <mergeCell ref="E37:F37"/>
    <mergeCell ref="J37:K37"/>
    <mergeCell ref="L37:M37"/>
    <mergeCell ref="L35:M35"/>
    <mergeCell ref="N35:O35"/>
    <mergeCell ref="P35:Q35"/>
    <mergeCell ref="U35:U36"/>
    <mergeCell ref="L36:M36"/>
    <mergeCell ref="N36:O36"/>
    <mergeCell ref="P36:Q36"/>
    <mergeCell ref="G35:G36"/>
    <mergeCell ref="H35:H36"/>
    <mergeCell ref="I35:I36"/>
    <mergeCell ref="J35:K35"/>
    <mergeCell ref="J36:K36"/>
    <mergeCell ref="A35:A36"/>
    <mergeCell ref="B35:B36"/>
    <mergeCell ref="C35:D35"/>
    <mergeCell ref="E35:F35"/>
    <mergeCell ref="C36:D36"/>
    <mergeCell ref="E36:F36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N30:O30"/>
    <mergeCell ref="P30:Q30"/>
    <mergeCell ref="N31:O31"/>
    <mergeCell ref="P31:Q31"/>
    <mergeCell ref="N32:O32"/>
    <mergeCell ref="P32:Q32"/>
    <mergeCell ref="L28:M28"/>
    <mergeCell ref="C31:D31"/>
    <mergeCell ref="E31:F31"/>
    <mergeCell ref="J31:K31"/>
    <mergeCell ref="L31:M31"/>
    <mergeCell ref="C30:D30"/>
    <mergeCell ref="E30:F30"/>
    <mergeCell ref="J30:K30"/>
    <mergeCell ref="L30:M30"/>
    <mergeCell ref="C29:D29"/>
    <mergeCell ref="E29:F29"/>
    <mergeCell ref="J29:K29"/>
    <mergeCell ref="L29:M29"/>
    <mergeCell ref="N29:O29"/>
    <mergeCell ref="P29:Q29"/>
    <mergeCell ref="P26:Q26"/>
    <mergeCell ref="A27:A28"/>
    <mergeCell ref="C27:D27"/>
    <mergeCell ref="E27:F27"/>
    <mergeCell ref="J27:K27"/>
    <mergeCell ref="L27:M27"/>
    <mergeCell ref="N27:O27"/>
    <mergeCell ref="P27:Q27"/>
    <mergeCell ref="P28:Q28"/>
    <mergeCell ref="E28:F28"/>
    <mergeCell ref="C28:D28"/>
    <mergeCell ref="C26:D26"/>
    <mergeCell ref="E26:F26"/>
    <mergeCell ref="J26:K26"/>
    <mergeCell ref="L26:M26"/>
    <mergeCell ref="N24:O24"/>
    <mergeCell ref="L24:M24"/>
    <mergeCell ref="N28:O28"/>
    <mergeCell ref="N26:O26"/>
    <mergeCell ref="J28:K28"/>
    <mergeCell ref="P24:Q24"/>
    <mergeCell ref="C25:D25"/>
    <mergeCell ref="E25:F25"/>
    <mergeCell ref="J25:K25"/>
    <mergeCell ref="L25:M25"/>
    <mergeCell ref="N25:O25"/>
    <mergeCell ref="P25:Q25"/>
    <mergeCell ref="C24:D24"/>
    <mergeCell ref="E24:F24"/>
    <mergeCell ref="J24:K24"/>
    <mergeCell ref="N22:O22"/>
    <mergeCell ref="L22:M22"/>
    <mergeCell ref="P22:Q22"/>
    <mergeCell ref="C23:D23"/>
    <mergeCell ref="E23:F23"/>
    <mergeCell ref="J23:K23"/>
    <mergeCell ref="L23:M23"/>
    <mergeCell ref="N23:O23"/>
    <mergeCell ref="P23:Q23"/>
    <mergeCell ref="C22:D22"/>
    <mergeCell ref="E22:F22"/>
    <mergeCell ref="J22:K22"/>
    <mergeCell ref="P20:Q20"/>
    <mergeCell ref="C21:D21"/>
    <mergeCell ref="E21:F21"/>
    <mergeCell ref="J21:K21"/>
    <mergeCell ref="L21:M21"/>
    <mergeCell ref="N21:O21"/>
    <mergeCell ref="P21:Q21"/>
    <mergeCell ref="C20:D20"/>
    <mergeCell ref="E20:F20"/>
    <mergeCell ref="J20:K20"/>
    <mergeCell ref="L20:M20"/>
    <mergeCell ref="L18:M18"/>
    <mergeCell ref="N18:O18"/>
    <mergeCell ref="N20:O20"/>
    <mergeCell ref="P18:Q18"/>
    <mergeCell ref="C19:D19"/>
    <mergeCell ref="E19:F19"/>
    <mergeCell ref="J19:K19"/>
    <mergeCell ref="L19:M19"/>
    <mergeCell ref="N19:O19"/>
    <mergeCell ref="P19:Q19"/>
    <mergeCell ref="L16:M16"/>
    <mergeCell ref="N16:O16"/>
    <mergeCell ref="P16:Q16"/>
    <mergeCell ref="C17:D17"/>
    <mergeCell ref="E17:F17"/>
    <mergeCell ref="J17:K17"/>
    <mergeCell ref="L17:M17"/>
    <mergeCell ref="N17:O17"/>
    <mergeCell ref="P17:Q17"/>
    <mergeCell ref="L14:M14"/>
    <mergeCell ref="N14:O14"/>
    <mergeCell ref="P14:Q14"/>
    <mergeCell ref="C15:D15"/>
    <mergeCell ref="E15:F15"/>
    <mergeCell ref="J15:K15"/>
    <mergeCell ref="L15:M15"/>
    <mergeCell ref="N15:O15"/>
    <mergeCell ref="P15:Q15"/>
    <mergeCell ref="A14:A20"/>
    <mergeCell ref="C14:D14"/>
    <mergeCell ref="E14:F14"/>
    <mergeCell ref="J14:K14"/>
    <mergeCell ref="C16:D16"/>
    <mergeCell ref="E16:F16"/>
    <mergeCell ref="J16:K16"/>
    <mergeCell ref="C18:D18"/>
    <mergeCell ref="E18:F18"/>
    <mergeCell ref="J18:K18"/>
    <mergeCell ref="N13:O13"/>
    <mergeCell ref="P13:Q13"/>
    <mergeCell ref="C12:D12"/>
    <mergeCell ref="E12:F12"/>
    <mergeCell ref="C13:D13"/>
    <mergeCell ref="E13:F13"/>
    <mergeCell ref="J13:K13"/>
    <mergeCell ref="L13:M13"/>
    <mergeCell ref="J12:K12"/>
    <mergeCell ref="L12:M12"/>
    <mergeCell ref="N10:O10"/>
    <mergeCell ref="P10:Q10"/>
    <mergeCell ref="N11:O11"/>
    <mergeCell ref="P11:Q11"/>
    <mergeCell ref="N12:O12"/>
    <mergeCell ref="P12:Q12"/>
    <mergeCell ref="C11:D11"/>
    <mergeCell ref="E11:F11"/>
    <mergeCell ref="J11:K11"/>
    <mergeCell ref="L11:M11"/>
    <mergeCell ref="C10:D10"/>
    <mergeCell ref="E10:F10"/>
    <mergeCell ref="J10:K10"/>
    <mergeCell ref="L10:M10"/>
    <mergeCell ref="P8:Q8"/>
    <mergeCell ref="C9:D9"/>
    <mergeCell ref="E9:F9"/>
    <mergeCell ref="J9:K9"/>
    <mergeCell ref="L9:M9"/>
    <mergeCell ref="N9:O9"/>
    <mergeCell ref="P9:Q9"/>
    <mergeCell ref="E8:F8"/>
    <mergeCell ref="J8:K8"/>
    <mergeCell ref="L8:M8"/>
    <mergeCell ref="N8:O8"/>
    <mergeCell ref="N6:O6"/>
    <mergeCell ref="P6:Q6"/>
    <mergeCell ref="A7:A11"/>
    <mergeCell ref="C7:D7"/>
    <mergeCell ref="E7:F7"/>
    <mergeCell ref="J7:K7"/>
    <mergeCell ref="L7:M7"/>
    <mergeCell ref="N7:O7"/>
    <mergeCell ref="P7:Q7"/>
    <mergeCell ref="C8:D8"/>
    <mergeCell ref="C6:D6"/>
    <mergeCell ref="E6:F6"/>
    <mergeCell ref="J6:K6"/>
    <mergeCell ref="L6:M6"/>
    <mergeCell ref="L4:M4"/>
    <mergeCell ref="H4:H5"/>
    <mergeCell ref="I4:I5"/>
    <mergeCell ref="J4:K4"/>
    <mergeCell ref="J5:K5"/>
    <mergeCell ref="N4:O4"/>
    <mergeCell ref="P4:Q4"/>
    <mergeCell ref="U4:U5"/>
    <mergeCell ref="L5:M5"/>
    <mergeCell ref="N5:O5"/>
    <mergeCell ref="P5:Q5"/>
    <mergeCell ref="A1:B1"/>
    <mergeCell ref="T3:U3"/>
    <mergeCell ref="A2:U2"/>
    <mergeCell ref="A4:A5"/>
    <mergeCell ref="B4:B5"/>
    <mergeCell ref="C4:D4"/>
    <mergeCell ref="E4:F4"/>
    <mergeCell ref="C5:D5"/>
    <mergeCell ref="E5:F5"/>
    <mergeCell ref="G4:G5"/>
  </mergeCells>
  <printOptions/>
  <pageMargins left="0.29" right="0.22" top="0.19" bottom="0.22" header="0.17" footer="0.27"/>
  <pageSetup horizontalDpi="600" verticalDpi="600" orientation="landscape" paperSize="9" scale="8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AZEM JAMAL</dc:creator>
  <cp:keywords/>
  <dc:description/>
  <cp:lastModifiedBy>AHMAD</cp:lastModifiedBy>
  <cp:lastPrinted>2010-02-03T07:07:38Z</cp:lastPrinted>
  <dcterms:created xsi:type="dcterms:W3CDTF">2006-10-16T06:26:38Z</dcterms:created>
  <dcterms:modified xsi:type="dcterms:W3CDTF">2010-06-02T06:11:40Z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VMCDCHTSR4DK-1797567310-688</vt:lpwstr>
  </property>
  <property fmtid="{D5CDD505-2E9C-101B-9397-08002B2CF9AE}" pid="4" name="_dlc_DocIdItemGu">
    <vt:lpwstr>1b4fed74-3c4e-4e1e-bff9-962f1f308d05</vt:lpwstr>
  </property>
  <property fmtid="{D5CDD505-2E9C-101B-9397-08002B2CF9AE}" pid="5" name="_dlc_DocIdU">
    <vt:lpwstr>http://cms-mof/_layouts/DocIdRedir.aspx?ID=VMCDCHTSR4DK-1797567310-688, VMCDCHTSR4DK-1797567310-688</vt:lpwstr>
  </property>
</Properties>
</file>