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12120" windowHeight="9120" tabRatio="917" activeTab="9"/>
  </bookViews>
  <sheets>
    <sheet name="النفقات الجارية" sheetId="1" r:id="rId1"/>
    <sheet name="النفقات الجارية2" sheetId="2" state="hidden" r:id="rId2"/>
    <sheet name="رسم نفقات جارية" sheetId="3" r:id="rId3"/>
    <sheet name="صفحة 24" sheetId="4" r:id="rId4"/>
    <sheet name="المشاريع الرأسمالية25" sheetId="5" r:id="rId5"/>
    <sheet name="رسم المشاريع الرأسمالية26" sheetId="6" r:id="rId6"/>
    <sheet name="صفحة 27" sheetId="7" r:id="rId7"/>
    <sheet name="تشغيلية واستثمارية 28" sheetId="8" r:id="rId8"/>
    <sheet name="تشغيلية واستثمارية 2" sheetId="9" state="hidden" r:id="rId9"/>
    <sheet name="رسم تشغيلية واستثمارية (29)" sheetId="10" r:id="rId10"/>
  </sheets>
  <definedNames>
    <definedName name="_xlnm.Print_Area" localSheetId="0">'النفقات الجارية'!$A$1:$H$32</definedName>
    <definedName name="_xlnm.Print_Area" localSheetId="7">'تشغيلية واستثمارية 28'!$A$1:$F$30</definedName>
    <definedName name="_xlnm.Print_Area" localSheetId="9">'رسم تشغيلية واستثمارية (29)'!$A$1:$P$42</definedName>
  </definedNames>
  <calcPr fullCalcOnLoad="1"/>
</workbook>
</file>

<file path=xl/sharedStrings.xml><?xml version="1.0" encoding="utf-8"?>
<sst xmlns="http://schemas.openxmlformats.org/spreadsheetml/2006/main" count="128" uniqueCount="94">
  <si>
    <t>ت</t>
  </si>
  <si>
    <t>نسبة النمو</t>
  </si>
  <si>
    <t>( 1 )</t>
  </si>
  <si>
    <t>( 2 )</t>
  </si>
  <si>
    <t>2/1</t>
  </si>
  <si>
    <t>الاهمية النسبية %</t>
  </si>
  <si>
    <t>أ</t>
  </si>
  <si>
    <t>ب</t>
  </si>
  <si>
    <t>الرواتب والمكافات التقاعدية (المساهمات الاجتماعية)</t>
  </si>
  <si>
    <t>المفــــــــــردات</t>
  </si>
  <si>
    <t>الموجــــــــــــودات غيــــــــر الماليــــــــــــــــــــة</t>
  </si>
  <si>
    <t>المجمــــــــــــــــــــــــــــــــــــــــــــــــــــــــــــــــــوع</t>
  </si>
  <si>
    <t>تعويضــــــــــــــــات الموظفيــــــــــــــــــــــــــــــــن</t>
  </si>
  <si>
    <t>تعويضـات الموظفيـن</t>
  </si>
  <si>
    <t>الرواتـب والاجـور والمخصصات</t>
  </si>
  <si>
    <t>السـلع والخدمـات</t>
  </si>
  <si>
    <t>الفوائــد</t>
  </si>
  <si>
    <t>الاعـانات</t>
  </si>
  <si>
    <t>المـنـح</t>
  </si>
  <si>
    <t>المنـافع الاجتماعيـة</t>
  </si>
  <si>
    <t>المصروفات الاخـرى</t>
  </si>
  <si>
    <t>الموجـودات غيـر الماليـة</t>
  </si>
  <si>
    <t>المشاريع الاستثمارية للقطاع النفطي</t>
  </si>
  <si>
    <t>المشاريع الاستثمارية لقطاع الكهرباء</t>
  </si>
  <si>
    <t>الســـلع والخدمــات</t>
  </si>
  <si>
    <t>الفوائـــــــد</t>
  </si>
  <si>
    <t>المـــنـــــح</t>
  </si>
  <si>
    <t xml:space="preserve"> اـ الرواتـــــــــب والاجــــــــور والمخصصـــــــــــــات</t>
  </si>
  <si>
    <t xml:space="preserve"> ب ـ الرواتب والمكافات التقاعدية (المساهمات الاجتماعية)</t>
  </si>
  <si>
    <t xml:space="preserve"> النفقـــــــــــــــــــــات التشغيليـــــــــــــــــــــــــــــــــــــة</t>
  </si>
  <si>
    <t>تعويضـــــــــــــــــــــات الموظفيــــــــــــــــــــــــــــــن</t>
  </si>
  <si>
    <t xml:space="preserve"> اـ الرواتـــــــــب والاجـــــــــــور والمخصـــــــــــــات</t>
  </si>
  <si>
    <t>ب ـالرواتب والمكافات التقاعدية (المساهمات الاجتماعية)</t>
  </si>
  <si>
    <t>الســـــــــــــــــــــــــلع والخدمـــــــــــــــــــــــــــــــــات</t>
  </si>
  <si>
    <t>الفوائــــــــــــــــــــــــــــــــــــــــــــــــــــــــــــــــــــــــد</t>
  </si>
  <si>
    <t>الاعــــــــــانــــــــــــــــــــــــــــــــــــــــــــــــــــــــــات</t>
  </si>
  <si>
    <t>المـــنـــــــــــــــــــــــــــــــــــــــــــــــــــــــــــــــــــــح</t>
  </si>
  <si>
    <t>المنــــــــــــــــــــــــافع الاجتماعيـــــــــــــــــــــــــــــة</t>
  </si>
  <si>
    <t>المصــــــــــــــــــروفات الاخـــــــــــــــــــــــــــــــرى</t>
  </si>
  <si>
    <t>اجمـــــالي النفقـــــــــات التشغيليـــــة ( 1+..........+7)</t>
  </si>
  <si>
    <t>الســــــــــــــــــــلع والخدمــــــــــــــــــــــــــــــــــــــــــات</t>
  </si>
  <si>
    <t>الفـــــــــوائــــــــــــــــــــــــــــــــــــــــــــــــــــــــــــــــــد</t>
  </si>
  <si>
    <t>الاعــــانــــــــــــــــــــــــــــــــــــــــــــــــــــــــــــــــــــات</t>
  </si>
  <si>
    <t>المـــنـــــــــــــــــــــــــــــــــــــــــــــــــــــــــــــــــــــــــح</t>
  </si>
  <si>
    <t>المنـــــــــــــــــــــــــــــافع الاجتماعيــــــــــــــــــــــــــــة</t>
  </si>
  <si>
    <t>المصـــــــــــــــــــــروفات الاخـــــــــــــــــــــــــــــــــرى</t>
  </si>
  <si>
    <t>الموجــــــــــــــــــودات غيــــــــــر الماليـــــــــــــــــــــــة</t>
  </si>
  <si>
    <t>المشاريـــــــــــع الرأسماليـــــــــــــــــــــــــــــــة</t>
  </si>
  <si>
    <t>الاعــــانـــات</t>
  </si>
  <si>
    <t>اجمالي المشاريع الرآسمالية (1+........+4)</t>
  </si>
  <si>
    <t>المشاريع الاستثمارية لبقية القطاعات بما فيها اقليم كردستان</t>
  </si>
  <si>
    <t>( مليار دينار  )</t>
  </si>
  <si>
    <t>اجمالي المشاريع الرآسمالية (1+........+5)</t>
  </si>
  <si>
    <t>( مليار دينار )</t>
  </si>
  <si>
    <t>المنــافع الاجتماعيــــة</t>
  </si>
  <si>
    <t>المصــروفات الاخــرى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</si>
  <si>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</si>
  <si>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</si>
  <si>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تقديرات سنة / 2010</t>
  </si>
  <si>
    <t xml:space="preserve">جدول ملخص النفقات التشغيلية حسب المدخلات ( الحسابات الرئيسية ) للموازنة العامة للعراق لسنة / 2010 </t>
  </si>
  <si>
    <t xml:space="preserve">مقارنة بتخصيصات سنة / 2009 المصدقة  </t>
  </si>
  <si>
    <t>المصدقة</t>
  </si>
  <si>
    <t>المنقحة</t>
  </si>
  <si>
    <t>( 3 )</t>
  </si>
  <si>
    <t>(4 )</t>
  </si>
  <si>
    <t>4/1</t>
  </si>
  <si>
    <t>المقترح</t>
  </si>
  <si>
    <t>المتفق عليه</t>
  </si>
  <si>
    <t>(22)</t>
  </si>
  <si>
    <t>(23)</t>
  </si>
  <si>
    <t>(24)</t>
  </si>
  <si>
    <t>الموجـودات غيــر الماليــة</t>
  </si>
  <si>
    <t>وزارة المالية العراقية ــ دائرة الموازنة : موازنة عام / 2012</t>
  </si>
  <si>
    <t>المشاريع الاستثمارية للوزارات مع اقليم كردستان عدا تنمية الاقاليم ومشاريع البترو دولار</t>
  </si>
  <si>
    <t xml:space="preserve">المشاريع الاستثمارية لتنمية الاقاليم واعمار المحافظات ومشاريع البترودولار بما فيها اقليم كردستان    </t>
  </si>
  <si>
    <t xml:space="preserve">المشاريع الاستثمارية لتنمية الاقاليم واعمار المحافظات ومشاريع البترودولار بما اقليم كردستان         </t>
  </si>
  <si>
    <t xml:space="preserve">المشاريع الاستثمارية لتنمية الاقاليم واعمار المحافظات  ومشاريع البترودولار بما فيها اقليم كردستان         </t>
  </si>
  <si>
    <t>(25)</t>
  </si>
  <si>
    <t>(26)</t>
  </si>
  <si>
    <t>(27)</t>
  </si>
  <si>
    <t>وزارة المالية العراقية ــ دائرة الموازنة : موازنة عام / 2013</t>
  </si>
  <si>
    <t xml:space="preserve">مقارنة بتخصيصات سنة / 2012 </t>
  </si>
  <si>
    <t>تخصيصات سنة / 2012</t>
  </si>
  <si>
    <t>تقديرات سنة /2013</t>
  </si>
  <si>
    <t xml:space="preserve"> النفقـــــــــــــــــــــات الـــجاريــــــــــــــــــــــــــــــــــة</t>
  </si>
  <si>
    <t>اجمالــــــــــي النفقــــــــات الجــاريـــــة ( 1+..........+8)</t>
  </si>
  <si>
    <t xml:space="preserve">جدول يوضح ملخص النفقـــات الجــــاريـــــة حسب المدخلات ( الحسابات الرئيسية ) للموازنة العامة للعراق لسنة / 2013 </t>
  </si>
  <si>
    <t>تقديرات سنة / 2013</t>
  </si>
  <si>
    <t xml:space="preserve">جدول يوضح ملخص نفقات المشاريع الاستثمارية  للموازنة العامة للعراق لسنة / 2013 </t>
  </si>
  <si>
    <t xml:space="preserve">جــــدول يوضــــح ملخــص النفقـــات التشغيليـــة والاستثمارية  حسب المدخلات ( الحسابات الرئيسية ) للموازنـــة العامــــة للعـــــراق لسنة / 2013 </t>
  </si>
  <si>
    <t xml:space="preserve">مقارنـــــة بتخصيصــــــات سنة / 2012 </t>
  </si>
  <si>
    <t>ثانياً : المشاريــــــــــع الرآسماليـــــــــــــــــــــــــــــة</t>
  </si>
  <si>
    <t>اجمالــــــي الموازنـــــــة ( اولاً+ ثانياً)</t>
  </si>
  <si>
    <t>(28)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</si>
</sst>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&quot;نعم&quot;\,\ &quot;نعم&quot;\,\ &quot;لا&quot;"/>
    <numFmt numFmtId="188" formatCode="&quot;True&quot;;&quot;True&quot;;&quot;False&quot;"/>
    <numFmt numFmtId="189" formatCode="&quot;تشغيل&quot;\,\ &quot;تشغيل&quot;\,\ &quot;إيقاف تشغيل&quot;"/>
    <numFmt numFmtId="190" formatCode="[$€-2]\ #,##0.00_);[Red]\([$€-2]\ #,##0.00\)"/>
    <numFmt numFmtId="191" formatCode="0.0%"/>
    <numFmt numFmtId="192" formatCode="0.000"/>
  </numFmts>
  <fonts count="63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2"/>
      <name val="Times New Roman"/>
      <family val="1"/>
    </font>
    <font>
      <sz val="16.25"/>
      <color indexed="8"/>
      <name val="Arial"/>
      <family val="0"/>
    </font>
    <font>
      <b/>
      <sz val="12"/>
      <color indexed="8"/>
      <name val="Arial"/>
      <family val="0"/>
    </font>
    <font>
      <sz val="19.25"/>
      <color indexed="8"/>
      <name val="Arial"/>
      <family val="0"/>
    </font>
    <font>
      <sz val="18.5"/>
      <color indexed="8"/>
      <name val="Arial"/>
      <family val="0"/>
    </font>
    <font>
      <b/>
      <sz val="9.25"/>
      <color indexed="8"/>
      <name val="Arial"/>
      <family val="0"/>
    </font>
    <font>
      <sz val="14.5"/>
      <color indexed="8"/>
      <name val="Arial"/>
      <family val="0"/>
    </font>
    <font>
      <b/>
      <sz val="9.2"/>
      <color indexed="8"/>
      <name val="Arial"/>
      <family val="0"/>
    </font>
    <font>
      <sz val="12"/>
      <color indexed="8"/>
      <name val="Arial"/>
      <family val="0"/>
    </font>
    <font>
      <sz val="10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.5"/>
      <color indexed="8"/>
      <name val="Arial"/>
      <family val="0"/>
    </font>
    <font>
      <sz val="16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 horizontal="right"/>
    </xf>
    <xf numFmtId="49" fontId="6" fillId="35" borderId="14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0" borderId="12" xfId="0" applyBorder="1" applyAlignment="1">
      <alignment/>
    </xf>
    <xf numFmtId="0" fontId="8" fillId="36" borderId="11" xfId="0" applyFont="1" applyFill="1" applyBorder="1" applyAlignment="1">
      <alignment horizontal="center"/>
    </xf>
    <xf numFmtId="186" fontId="8" fillId="36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186" fontId="2" fillId="36" borderId="11" xfId="0" applyNumberFormat="1" applyFont="1" applyFill="1" applyBorder="1" applyAlignment="1">
      <alignment horizontal="center"/>
    </xf>
    <xf numFmtId="49" fontId="6" fillId="37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" fillId="37" borderId="14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" fontId="8" fillId="36" borderId="11" xfId="0" applyNumberFormat="1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right"/>
    </xf>
    <xf numFmtId="192" fontId="2" fillId="36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92" fontId="2" fillId="0" borderId="11" xfId="0" applyNumberFormat="1" applyFont="1" applyFill="1" applyBorder="1" applyAlignment="1">
      <alignment horizontal="center"/>
    </xf>
    <xf numFmtId="192" fontId="2" fillId="0" borderId="11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192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192" fontId="6" fillId="36" borderId="11" xfId="0" applyNumberFormat="1" applyFont="1" applyFill="1" applyBorder="1" applyAlignment="1">
      <alignment horizontal="center"/>
    </xf>
    <xf numFmtId="186" fontId="6" fillId="36" borderId="11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186" fontId="1" fillId="36" borderId="11" xfId="0" applyNumberFormat="1" applyFont="1" applyFill="1" applyBorder="1" applyAlignment="1">
      <alignment horizontal="center"/>
    </xf>
    <xf numFmtId="1" fontId="1" fillId="36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92" fontId="1" fillId="37" borderId="11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1" fillId="36" borderId="17" xfId="0" applyFont="1" applyFill="1" applyBorder="1" applyAlignment="1">
      <alignment horizontal="righ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right"/>
    </xf>
    <xf numFmtId="0" fontId="6" fillId="36" borderId="19" xfId="0" applyFont="1" applyFill="1" applyBorder="1" applyAlignment="1">
      <alignment horizontal="right"/>
    </xf>
    <xf numFmtId="0" fontId="6" fillId="37" borderId="16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vertical="center" shrinkToFit="1"/>
    </xf>
    <xf numFmtId="0" fontId="6" fillId="37" borderId="2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37" borderId="16" xfId="0" applyFont="1" applyFill="1" applyBorder="1" applyAlignment="1">
      <alignment horizontal="center" vertical="center" shrinkToFit="1"/>
    </xf>
    <xf numFmtId="0" fontId="6" fillId="37" borderId="20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3" borderId="17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1" fillId="36" borderId="17" xfId="0" applyFont="1" applyFill="1" applyBorder="1" applyAlignment="1">
      <alignment horizontal="right"/>
    </xf>
    <xf numFmtId="0" fontId="1" fillId="36" borderId="18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right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shrinkToFit="1"/>
    </xf>
    <xf numFmtId="0" fontId="1" fillId="37" borderId="16" xfId="0" applyFont="1" applyFill="1" applyBorder="1" applyAlignment="1">
      <alignment horizontal="center" vertical="center" shrinkToFit="1"/>
    </xf>
    <xf numFmtId="0" fontId="1" fillId="37" borderId="20" xfId="0" applyFont="1" applyFill="1" applyBorder="1" applyAlignment="1">
      <alignment horizontal="center" vertical="center" shrinkToFit="1"/>
    </xf>
    <xf numFmtId="0" fontId="1" fillId="37" borderId="17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right" vertical="center"/>
    </xf>
    <xf numFmtId="0" fontId="1" fillId="6" borderId="18" xfId="0" applyFont="1" applyFill="1" applyBorder="1" applyAlignment="1">
      <alignment horizontal="right" vertical="center"/>
    </xf>
    <xf numFmtId="0" fontId="1" fillId="6" borderId="19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right"/>
    </xf>
    <xf numFmtId="0" fontId="1" fillId="36" borderId="19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ملخص النفقات الجارية حسب المدخلات ( الحسابات الرئيسية ) للموازنة العامة للعراق لسنة / 2013مقارنة بتخصيصات سنة /2012
</a:t>
            </a:r>
          </a:p>
        </c:rich>
      </c:tx>
      <c:layout>
        <c:manualLayout>
          <c:xMode val="factor"/>
          <c:yMode val="factor"/>
          <c:x val="0.01025"/>
          <c:y val="0.003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135"/>
          <c:w val="0.919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'النفقات الجارية'!$C$8</c:f>
              <c:strCache>
                <c:ptCount val="1"/>
                <c:pt idx="0">
                  <c:v>المصدقة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'النفقات الجارية2'!$B$9:$B$17</c:f>
              <c:strCache>
                <c:ptCount val="9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السـلع والخدمـات</c:v>
                </c:pt>
                <c:pt idx="3">
                  <c:v>الفوائــد</c:v>
                </c:pt>
                <c:pt idx="4">
                  <c:v>الاعـانات</c:v>
                </c:pt>
                <c:pt idx="5">
                  <c:v>المـنـح</c:v>
                </c:pt>
                <c:pt idx="6">
                  <c:v>المنـافع الاجتماعيـة</c:v>
                </c:pt>
                <c:pt idx="7">
                  <c:v>المصروفات الاخـرى</c:v>
                </c:pt>
                <c:pt idx="8">
                  <c:v>الموجـودات غيـر الماليـة</c:v>
                </c:pt>
              </c:strCache>
            </c:strRef>
          </c:cat>
          <c:val>
            <c:numRef>
              <c:f>'النفقات الجارية'!$C$12:$C$20</c:f>
              <c:numCache>
                <c:ptCount val="9"/>
                <c:pt idx="0">
                  <c:v>31940.962</c:v>
                </c:pt>
                <c:pt idx="1">
                  <c:v>8183.584</c:v>
                </c:pt>
                <c:pt idx="2">
                  <c:v>13581.281</c:v>
                </c:pt>
                <c:pt idx="3">
                  <c:v>1930.676</c:v>
                </c:pt>
                <c:pt idx="4">
                  <c:v>3009.915</c:v>
                </c:pt>
                <c:pt idx="5">
                  <c:v>3207.566</c:v>
                </c:pt>
                <c:pt idx="6">
                  <c:v>5722.476</c:v>
                </c:pt>
                <c:pt idx="7">
                  <c:v>9577.924</c:v>
                </c:pt>
                <c:pt idx="8">
                  <c:v>2790.649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'النفقات الجارية'!$D$8</c:f>
              <c:strCache>
                <c:ptCount val="1"/>
                <c:pt idx="0">
                  <c:v>المنقحة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'النفقات الجارية2'!$B$9:$B$17</c:f>
              <c:strCache>
                <c:ptCount val="9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السـلع والخدمـات</c:v>
                </c:pt>
                <c:pt idx="3">
                  <c:v>الفوائــد</c:v>
                </c:pt>
                <c:pt idx="4">
                  <c:v>الاعـانات</c:v>
                </c:pt>
                <c:pt idx="5">
                  <c:v>المـنـح</c:v>
                </c:pt>
                <c:pt idx="6">
                  <c:v>المنـافع الاجتماعيـة</c:v>
                </c:pt>
                <c:pt idx="7">
                  <c:v>المصروفات الاخـرى</c:v>
                </c:pt>
                <c:pt idx="8">
                  <c:v>الموجـودات غيـر الماليـة</c:v>
                </c:pt>
              </c:strCache>
            </c:strRef>
          </c:cat>
          <c:val>
            <c:numRef>
              <c:f>'النفقات الجارية'!$D$12:$D$20</c:f>
              <c:numCache>
                <c:ptCount val="9"/>
                <c:pt idx="0">
                  <c:v>31986.071</c:v>
                </c:pt>
                <c:pt idx="1">
                  <c:v>8147.384</c:v>
                </c:pt>
                <c:pt idx="2">
                  <c:v>13994.717</c:v>
                </c:pt>
                <c:pt idx="3">
                  <c:v>1930.676</c:v>
                </c:pt>
                <c:pt idx="4">
                  <c:v>2815.518</c:v>
                </c:pt>
                <c:pt idx="5">
                  <c:v>3295.725</c:v>
                </c:pt>
                <c:pt idx="6">
                  <c:v>5710.767</c:v>
                </c:pt>
                <c:pt idx="7">
                  <c:v>9344.348</c:v>
                </c:pt>
                <c:pt idx="8">
                  <c:v>3067.117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'النفقات الجارية'!$E$8</c:f>
              <c:strCache>
                <c:ptCount val="1"/>
                <c:pt idx="0">
                  <c:v>المقترح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'النفقات الجارية2'!$B$9:$B$17</c:f>
              <c:strCache>
                <c:ptCount val="9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السـلع والخدمـات</c:v>
                </c:pt>
                <c:pt idx="3">
                  <c:v>الفوائــد</c:v>
                </c:pt>
                <c:pt idx="4">
                  <c:v>الاعـانات</c:v>
                </c:pt>
                <c:pt idx="5">
                  <c:v>المـنـح</c:v>
                </c:pt>
                <c:pt idx="6">
                  <c:v>المنـافع الاجتماعيـة</c:v>
                </c:pt>
                <c:pt idx="7">
                  <c:v>المصروفات الاخـرى</c:v>
                </c:pt>
                <c:pt idx="8">
                  <c:v>الموجـودات غيـر الماليـة</c:v>
                </c:pt>
              </c:strCache>
            </c:strRef>
          </c:cat>
          <c:val>
            <c:numRef>
              <c:f>'النفقات الجارية'!$E$12:$E$20</c:f>
              <c:numCache>
                <c:ptCount val="9"/>
                <c:pt idx="0">
                  <c:v>37955.233</c:v>
                </c:pt>
                <c:pt idx="1">
                  <c:v>11283.599</c:v>
                </c:pt>
                <c:pt idx="2">
                  <c:v>36113.183</c:v>
                </c:pt>
                <c:pt idx="3">
                  <c:v>1444.622</c:v>
                </c:pt>
                <c:pt idx="4">
                  <c:v>3347.982</c:v>
                </c:pt>
                <c:pt idx="5">
                  <c:v>8629.122</c:v>
                </c:pt>
                <c:pt idx="6">
                  <c:v>9240.807</c:v>
                </c:pt>
                <c:pt idx="7">
                  <c:v>13162.602</c:v>
                </c:pt>
                <c:pt idx="8">
                  <c:v>3419.967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'النفقات الجارية'!$F$8</c:f>
              <c:strCache>
                <c:ptCount val="1"/>
                <c:pt idx="0">
                  <c:v>المتفق عليه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'النفقات الجارية2'!$B$9:$B$17</c:f>
              <c:strCache>
                <c:ptCount val="9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السـلع والخدمـات</c:v>
                </c:pt>
                <c:pt idx="3">
                  <c:v>الفوائــد</c:v>
                </c:pt>
                <c:pt idx="4">
                  <c:v>الاعـانات</c:v>
                </c:pt>
                <c:pt idx="5">
                  <c:v>المـنـح</c:v>
                </c:pt>
                <c:pt idx="6">
                  <c:v>المنـافع الاجتماعيـة</c:v>
                </c:pt>
                <c:pt idx="7">
                  <c:v>المصروفات الاخـرى</c:v>
                </c:pt>
                <c:pt idx="8">
                  <c:v>الموجـودات غيـر الماليـة</c:v>
                </c:pt>
              </c:strCache>
            </c:strRef>
          </c:cat>
          <c:val>
            <c:numRef>
              <c:f>'النفقات الجارية'!$F$12:$F$20</c:f>
              <c:numCache>
                <c:ptCount val="9"/>
                <c:pt idx="0">
                  <c:v>33830.281</c:v>
                </c:pt>
                <c:pt idx="1">
                  <c:v>9011.346</c:v>
                </c:pt>
                <c:pt idx="2">
                  <c:v>14075.193</c:v>
                </c:pt>
                <c:pt idx="3">
                  <c:v>1444.589</c:v>
                </c:pt>
                <c:pt idx="4">
                  <c:v>2749.334</c:v>
                </c:pt>
                <c:pt idx="5">
                  <c:v>3155.369</c:v>
                </c:pt>
                <c:pt idx="6">
                  <c:v>6779.52</c:v>
                </c:pt>
                <c:pt idx="7">
                  <c:v>10712.903</c:v>
                </c:pt>
                <c:pt idx="8">
                  <c:v>1557.471</c:v>
                </c:pt>
              </c:numCache>
            </c:numRef>
          </c:val>
          <c:shape val="box"/>
        </c:ser>
        <c:shape val="box"/>
        <c:axId val="29069754"/>
        <c:axId val="60301195"/>
      </c:bar3D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مليار دينار</a:t>
                </a:r>
              </a:p>
            </c:rich>
          </c:tx>
          <c:layout>
            <c:manualLayout>
              <c:xMode val="factor"/>
              <c:yMode val="factor"/>
              <c:x val="-0.42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5175"/>
          <c:w val="0.098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ملخص النفقات الجارية حسب المدخلات ( الحسابات الرئيسية ) للموازنة العامة للعراق لسنة /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 </a:t>
            </a:r>
          </a:p>
        </c:rich>
      </c:tx>
      <c:layout>
        <c:manualLayout>
          <c:xMode val="factor"/>
          <c:yMode val="factor"/>
          <c:x val="0.0515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62"/>
          <c:y val="0.30025"/>
          <c:w val="0.54875"/>
          <c:h val="0.432"/>
        </c:manualLayout>
      </c:layout>
      <c:pie3DChart>
        <c:varyColors val="1"/>
        <c:ser>
          <c:idx val="0"/>
          <c:order val="0"/>
          <c:tx>
            <c:strRef>
              <c:f>'النفقات الجارية'!$A$4:$H$4</c:f>
              <c:strCache>
                <c:ptCount val="1"/>
                <c:pt idx="0">
                  <c:v>جدول يوضح ملخص النفقـــات الجــــاريـــــة حسب المدخلات ( الحسابات الرئيسية ) للموازنة العامة للعراق لسنة / 2013 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'النفقات الجارية2'!$B$9:$B$17</c:f>
              <c:strCache>
                <c:ptCount val="9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السـلع والخدمـات</c:v>
                </c:pt>
                <c:pt idx="3">
                  <c:v>الفوائــد</c:v>
                </c:pt>
                <c:pt idx="4">
                  <c:v>الاعـانات</c:v>
                </c:pt>
                <c:pt idx="5">
                  <c:v>المـنـح</c:v>
                </c:pt>
                <c:pt idx="6">
                  <c:v>المنـافع الاجتماعيـة</c:v>
                </c:pt>
                <c:pt idx="7">
                  <c:v>المصروفات الاخـرى</c:v>
                </c:pt>
                <c:pt idx="8">
                  <c:v>الموجـودات غيـر الماليـة</c:v>
                </c:pt>
              </c:strCache>
            </c:strRef>
          </c:cat>
          <c:val>
            <c:numRef>
              <c:f>'النفقات الجارية'!$H$12:$H$20</c:f>
              <c:numCache>
                <c:ptCount val="9"/>
                <c:pt idx="0">
                  <c:v>40.60478007071055</c:v>
                </c:pt>
                <c:pt idx="1">
                  <c:v>10.815864120994949</c:v>
                </c:pt>
                <c:pt idx="2">
                  <c:v>16.89374428246116</c:v>
                </c:pt>
                <c:pt idx="3">
                  <c:v>1.7338673195640222</c:v>
                </c:pt>
                <c:pt idx="4">
                  <c:v>3.2998869388914294</c:v>
                </c:pt>
                <c:pt idx="5">
                  <c:v>3.7872302712158334</c:v>
                </c:pt>
                <c:pt idx="6">
                  <c:v>8.137115934241976</c:v>
                </c:pt>
                <c:pt idx="7">
                  <c:v>12.858157170904231</c:v>
                </c:pt>
                <c:pt idx="8">
                  <c:v>1.8693538910158511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5400000" scaled="1"/>
    </a:gradFill>
    <a:ln w="25400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ملخص نفقات المشاريع الاستثمارية العامة للعراق لسنة / 2013 مقارنة بتخصيصات سنة / 2012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4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1175"/>
          <c:y val="0.11675"/>
          <c:w val="0.947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'المشاريع الرأسمالية25'!$C$7:$C$8</c:f>
              <c:strCache>
                <c:ptCount val="1"/>
                <c:pt idx="0">
                  <c:v>تخصيصات سنة /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'المشاريع الرأسمالية25'!$B$11:$B$14</c:f>
              <c:strCache>
                <c:ptCount val="4"/>
                <c:pt idx="0">
                  <c:v>المشاريع الاستثمارية للوزارات مع اقليم كردستان عدا تنمية الاقاليم ومشاريع البترو دولار</c:v>
                </c:pt>
                <c:pt idx="1">
                  <c:v>المشاريع الاستثمارية لتنمية الاقاليم واعمار المحافظات ومشاريع البترودولار بما فيها اقليم كردستان    </c:v>
                </c:pt>
                <c:pt idx="2">
                  <c:v>المشاريع الاستثمارية للقطاع النفطي</c:v>
                </c:pt>
                <c:pt idx="3">
                  <c:v>المشاريع الاستثمارية لقطاع الكهرباء</c:v>
                </c:pt>
              </c:strCache>
            </c:strRef>
          </c:cat>
          <c:val>
            <c:numRef>
              <c:f>'المشاريع الرأسمالية25'!$C$11:$C$14</c:f>
              <c:numCache>
                <c:ptCount val="4"/>
                <c:pt idx="0">
                  <c:v>12835.678</c:v>
                </c:pt>
                <c:pt idx="1">
                  <c:v>8932.527</c:v>
                </c:pt>
                <c:pt idx="2">
                  <c:v>10650</c:v>
                </c:pt>
                <c:pt idx="3">
                  <c:v>4759.692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'المشاريع الرأسمالية25'!$D$7:$D$8</c:f>
              <c:strCache>
                <c:ptCount val="1"/>
                <c:pt idx="0">
                  <c:v>تقديرات سنة / 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'المشاريع الرأسمالية25'!$B$11:$B$14</c:f>
              <c:strCache>
                <c:ptCount val="4"/>
                <c:pt idx="0">
                  <c:v>المشاريع الاستثمارية للوزارات مع اقليم كردستان عدا تنمية الاقاليم ومشاريع البترو دولار</c:v>
                </c:pt>
                <c:pt idx="1">
                  <c:v>المشاريع الاستثمارية لتنمية الاقاليم واعمار المحافظات ومشاريع البترودولار بما فيها اقليم كردستان    </c:v>
                </c:pt>
                <c:pt idx="2">
                  <c:v>المشاريع الاستثمارية للقطاع النفطي</c:v>
                </c:pt>
                <c:pt idx="3">
                  <c:v>المشاريع الاستثمارية لقطاع الكهرباء</c:v>
                </c:pt>
              </c:strCache>
            </c:strRef>
          </c:cat>
          <c:val>
            <c:numRef>
              <c:f>'المشاريع الرأسمالية25'!$D$11:$D$14</c:f>
              <c:numCache>
                <c:ptCount val="4"/>
                <c:pt idx="0">
                  <c:v>22434.796</c:v>
                </c:pt>
                <c:pt idx="1">
                  <c:v>8573.806</c:v>
                </c:pt>
                <c:pt idx="2">
                  <c:v>18000</c:v>
                </c:pt>
                <c:pt idx="3">
                  <c:v>6100</c:v>
                </c:pt>
              </c:numCache>
            </c:numRef>
          </c:val>
          <c:shape val="box"/>
        </c:ser>
        <c:shape val="box"/>
        <c:axId val="5839844"/>
        <c:axId val="52558597"/>
      </c:bar3D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مليار دينار</a:t>
                </a:r>
              </a:p>
            </c:rich>
          </c:tx>
          <c:layout>
            <c:manualLayout>
              <c:xMode val="factor"/>
              <c:yMode val="factor"/>
              <c:x val="-0.4147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14575"/>
          <c:w val="0.179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رسم بياني يوضح ملخص نفقات المشاريع الاستثمارية  للموازنة العامة للعراق لسنة / 2013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313"/>
          <c:w val="0.5755"/>
          <c:h val="0.4535"/>
        </c:manualLayout>
      </c:layout>
      <c:pie3DChart>
        <c:varyColors val="1"/>
        <c:ser>
          <c:idx val="0"/>
          <c:order val="0"/>
          <c:tx>
            <c:strRef>
              <c:f>'المشاريع الرأسمالية25'!$A$4:$F$4</c:f>
              <c:strCache>
                <c:ptCount val="1"/>
                <c:pt idx="0">
                  <c:v>جدول يوضح ملخص نفقات المشاريع الاستثمارية  للموازنة العامة للعراق لسنة / 2013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'المشاريع الرأسمالية25'!$B$11:$B$14</c:f>
              <c:strCache>
                <c:ptCount val="4"/>
                <c:pt idx="0">
                  <c:v>المشاريع الاستثمارية للوزارات مع اقليم كردستان عدا تنمية الاقاليم ومشاريع البترو دولار</c:v>
                </c:pt>
                <c:pt idx="1">
                  <c:v>المشاريع الاستثمارية لتنمية الاقاليم واعمار المحافظات ومشاريع البترودولار بما فيها اقليم كردستان    </c:v>
                </c:pt>
                <c:pt idx="2">
                  <c:v>المشاريع الاستثمارية للقطاع النفطي</c:v>
                </c:pt>
                <c:pt idx="3">
                  <c:v>المشاريع الاستثمارية لقطاع الكهرباء</c:v>
                </c:pt>
              </c:strCache>
            </c:strRef>
          </c:cat>
          <c:val>
            <c:numRef>
              <c:f>'المشاريع الرأسمالية25'!$F$11:$F$14</c:f>
              <c:numCache>
                <c:ptCount val="4"/>
                <c:pt idx="0">
                  <c:v>40.71015265457106</c:v>
                </c:pt>
                <c:pt idx="1">
                  <c:v>15.558017603132086</c:v>
                </c:pt>
                <c:pt idx="2">
                  <c:v>32.66277740088562</c:v>
                </c:pt>
                <c:pt idx="3">
                  <c:v>11.069052341411238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5400000" scaled="1"/>
    </a:gradFill>
    <a:ln w="254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جدول يوضح ملخص النفقات التشغيلية والاستثمارية حسب المدخلات لسنة /2013 مقارنةً بتخصيصات سنة/2012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075"/>
          <c:w val="0.975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'تشغيلية واستثمارية 2'!$B$1</c:f>
              <c:strCache>
                <c:ptCount val="1"/>
                <c:pt idx="0">
                  <c:v>تخصيصات سنة /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'تشغيلية واستثمارية 2'!$A$2:$A$14</c:f>
              <c:strCache>
                <c:ptCount val="13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الســـلع والخدمــات</c:v>
                </c:pt>
                <c:pt idx="3">
                  <c:v>الفوائـــــــد</c:v>
                </c:pt>
                <c:pt idx="4">
                  <c:v>الاعــــانـــات</c:v>
                </c:pt>
                <c:pt idx="5">
                  <c:v>المـــنـــــح</c:v>
                </c:pt>
                <c:pt idx="6">
                  <c:v>المنــافع الاجتماعيــــة</c:v>
                </c:pt>
                <c:pt idx="7">
                  <c:v>المصــروفات الاخــرى</c:v>
                </c:pt>
                <c:pt idx="8">
                  <c:v>المشاريع الاستثمارية لبقية القطاعات بما فيها اقليم كردستان</c:v>
                </c:pt>
                <c:pt idx="9">
                  <c:v>المشاريع الاستثمارية لتنمية الاقاليم واعمار المحافظات  ومشاريع البترودولار بما فيها اقليم كردستان         </c:v>
                </c:pt>
                <c:pt idx="10">
                  <c:v>المشاريع الاستثمارية للقطاع النفطي</c:v>
                </c:pt>
                <c:pt idx="11">
                  <c:v>المشاريع الاستثمارية لقطاع الكهرباء</c:v>
                </c:pt>
                <c:pt idx="12">
                  <c:v>الموجـودات غيــر الماليــة</c:v>
                </c:pt>
              </c:strCache>
            </c:strRef>
          </c:cat>
          <c:val>
            <c:numRef>
              <c:f>'تشغيلية واستثمارية 2'!$B$2:$B$14</c:f>
              <c:numCache>
                <c:ptCount val="13"/>
                <c:pt idx="0">
                  <c:v>31940.962</c:v>
                </c:pt>
                <c:pt idx="1">
                  <c:v>8183.584</c:v>
                </c:pt>
                <c:pt idx="2">
                  <c:v>13581.281</c:v>
                </c:pt>
                <c:pt idx="3">
                  <c:v>1930.676</c:v>
                </c:pt>
                <c:pt idx="4">
                  <c:v>3009.915</c:v>
                </c:pt>
                <c:pt idx="5">
                  <c:v>3207.566</c:v>
                </c:pt>
                <c:pt idx="6">
                  <c:v>5722.476</c:v>
                </c:pt>
                <c:pt idx="7">
                  <c:v>9577.924</c:v>
                </c:pt>
                <c:pt idx="8">
                  <c:v>12835.678</c:v>
                </c:pt>
                <c:pt idx="9">
                  <c:v>8932.527</c:v>
                </c:pt>
                <c:pt idx="10">
                  <c:v>10650</c:v>
                </c:pt>
                <c:pt idx="11">
                  <c:v>4759.692</c:v>
                </c:pt>
                <c:pt idx="12">
                  <c:v>2790.649</c:v>
                </c:pt>
              </c:numCache>
            </c:numRef>
          </c:val>
        </c:ser>
        <c:ser>
          <c:idx val="1"/>
          <c:order val="1"/>
          <c:tx>
            <c:strRef>
              <c:f>'تشغيلية واستثمارية 2'!$C$1</c:f>
              <c:strCache>
                <c:ptCount val="1"/>
                <c:pt idx="0">
                  <c:v>تقديرات سنة / 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'تشغيلية واستثمارية 2'!$A$2:$A$14</c:f>
              <c:strCache>
                <c:ptCount val="13"/>
                <c:pt idx="0">
                  <c:v>الرواتـب والاجـور والمخصصات</c:v>
                </c:pt>
                <c:pt idx="1">
                  <c:v>الرواتب والمكافات التقاعدية (المساهمات الاجتماعية)</c:v>
                </c:pt>
                <c:pt idx="2">
                  <c:v>الســـلع والخدمــات</c:v>
                </c:pt>
                <c:pt idx="3">
                  <c:v>الفوائـــــــد</c:v>
                </c:pt>
                <c:pt idx="4">
                  <c:v>الاعــــانـــات</c:v>
                </c:pt>
                <c:pt idx="5">
                  <c:v>المـــنـــــح</c:v>
                </c:pt>
                <c:pt idx="6">
                  <c:v>المنــافع الاجتماعيــــة</c:v>
                </c:pt>
                <c:pt idx="7">
                  <c:v>المصــروفات الاخــرى</c:v>
                </c:pt>
                <c:pt idx="8">
                  <c:v>المشاريع الاستثمارية لبقية القطاعات بما فيها اقليم كردستان</c:v>
                </c:pt>
                <c:pt idx="9">
                  <c:v>المشاريع الاستثمارية لتنمية الاقاليم واعمار المحافظات  ومشاريع البترودولار بما فيها اقليم كردستان         </c:v>
                </c:pt>
                <c:pt idx="10">
                  <c:v>المشاريع الاستثمارية للقطاع النفطي</c:v>
                </c:pt>
                <c:pt idx="11">
                  <c:v>المشاريع الاستثمارية لقطاع الكهرباء</c:v>
                </c:pt>
                <c:pt idx="12">
                  <c:v>الموجـودات غيــر الماليــة</c:v>
                </c:pt>
              </c:strCache>
            </c:strRef>
          </c:cat>
          <c:val>
            <c:numRef>
              <c:f>'تشغيلية واستثمارية 2'!$C$2:$C$14</c:f>
              <c:numCache>
                <c:ptCount val="13"/>
                <c:pt idx="0">
                  <c:v>33830.281</c:v>
                </c:pt>
                <c:pt idx="1">
                  <c:v>9011.346</c:v>
                </c:pt>
                <c:pt idx="2">
                  <c:v>14075.193</c:v>
                </c:pt>
                <c:pt idx="3">
                  <c:v>1444.589</c:v>
                </c:pt>
                <c:pt idx="4">
                  <c:v>2749.334</c:v>
                </c:pt>
                <c:pt idx="5">
                  <c:v>3155.369</c:v>
                </c:pt>
                <c:pt idx="6">
                  <c:v>6779.52</c:v>
                </c:pt>
                <c:pt idx="7">
                  <c:v>10712.903</c:v>
                </c:pt>
                <c:pt idx="8">
                  <c:v>22434.796</c:v>
                </c:pt>
                <c:pt idx="9">
                  <c:v>8573.806</c:v>
                </c:pt>
                <c:pt idx="10">
                  <c:v>18000</c:v>
                </c:pt>
                <c:pt idx="11">
                  <c:v>6100</c:v>
                </c:pt>
                <c:pt idx="12">
                  <c:v>1557.471</c:v>
                </c:pt>
              </c:numCache>
            </c:numRef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32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14625"/>
          <c:w val="0.11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15</xdr:col>
      <xdr:colOff>438150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104775" y="142875"/>
        <a:ext cx="94773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38100</xdr:rowOff>
    </xdr:from>
    <xdr:to>
      <xdr:col>14</xdr:col>
      <xdr:colOff>447675</xdr:colOff>
      <xdr:row>37</xdr:row>
      <xdr:rowOff>104775</xdr:rowOff>
    </xdr:to>
    <xdr:graphicFrame>
      <xdr:nvGraphicFramePr>
        <xdr:cNvPr id="1" name="Chart 4"/>
        <xdr:cNvGraphicFramePr/>
      </xdr:nvGraphicFramePr>
      <xdr:xfrm>
        <a:off x="28575" y="428625"/>
        <a:ext cx="89535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57150</xdr:rowOff>
    </xdr:from>
    <xdr:to>
      <xdr:col>14</xdr:col>
      <xdr:colOff>495300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171450" y="466725"/>
        <a:ext cx="88582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9525</xdr:rowOff>
    </xdr:from>
    <xdr:to>
      <xdr:col>13</xdr:col>
      <xdr:colOff>1057275</xdr:colOff>
      <xdr:row>38</xdr:row>
      <xdr:rowOff>19050</xdr:rowOff>
    </xdr:to>
    <xdr:graphicFrame>
      <xdr:nvGraphicFramePr>
        <xdr:cNvPr id="1" name="Chart 3"/>
        <xdr:cNvGraphicFramePr/>
      </xdr:nvGraphicFramePr>
      <xdr:xfrm>
        <a:off x="390525" y="733425"/>
        <a:ext cx="85915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0.0655</cdr:y>
    </cdr:from>
    <cdr:to>
      <cdr:x>0.12975</cdr:x>
      <cdr:y>0.0975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0957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(مليار دينار )</a:t>
          </a:r>
        </a:p>
      </cdr:txBody>
    </cdr:sp>
  </cdr:relSizeAnchor>
  <cdr:relSizeAnchor xmlns:cdr="http://schemas.openxmlformats.org/drawingml/2006/chartDrawing">
    <cdr:from>
      <cdr:x>0.01675</cdr:x>
      <cdr:y>0.93575</cdr:y>
    </cdr:from>
    <cdr:to>
      <cdr:x>0.09125</cdr:x>
      <cdr:y>0.9745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5924550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29)</a:t>
          </a:r>
        </a:p>
      </cdr:txBody>
    </cdr:sp>
  </cdr:relSizeAnchor>
  <cdr:relSizeAnchor xmlns:cdr="http://schemas.openxmlformats.org/drawingml/2006/chartDrawing">
    <cdr:from>
      <cdr:x>0.498</cdr:x>
      <cdr:y>0.546</cdr:y>
    </cdr:from>
    <cdr:to>
      <cdr:x>0.50525</cdr:x>
      <cdr:y>0.5795</cdr:y>
    </cdr:to>
    <cdr:sp>
      <cdr:nvSpPr>
        <cdr:cNvPr id="3" name="Text Box 3"/>
        <cdr:cNvSpPr txBox="1">
          <a:spLocks noChangeArrowheads="1"/>
        </cdr:cNvSpPr>
      </cdr:nvSpPr>
      <cdr:spPr>
        <a:xfrm>
          <a:off x="4924425" y="345757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</a:t>
          </a:r>
        </a:p>
      </cdr:txBody>
    </cdr:sp>
  </cdr:relSizeAnchor>
  <cdr:relSizeAnchor xmlns:cdr="http://schemas.openxmlformats.org/drawingml/2006/chartDrawing">
    <cdr:from>
      <cdr:x>0.498</cdr:x>
      <cdr:y>0.546</cdr:y>
    </cdr:from>
    <cdr:to>
      <cdr:x>0.50525</cdr:x>
      <cdr:y>0.5795</cdr:y>
    </cdr:to>
    <cdr:sp>
      <cdr:nvSpPr>
        <cdr:cNvPr id="4" name="Text Box 4"/>
        <cdr:cNvSpPr txBox="1">
          <a:spLocks noChangeArrowheads="1"/>
        </cdr:cNvSpPr>
      </cdr:nvSpPr>
      <cdr:spPr>
        <a:xfrm>
          <a:off x="4924425" y="3457575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85725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657225"/>
        <a:ext cx="9906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rightToLeft="1" view="pageBreakPreview" zoomScaleNormal="75" zoomScaleSheetLayoutView="100" zoomScalePageLayoutView="0" workbookViewId="0" topLeftCell="A2">
      <selection activeCell="A14" sqref="A1:IV16384"/>
    </sheetView>
  </sheetViews>
  <sheetFormatPr defaultColWidth="9.140625" defaultRowHeight="12.75"/>
  <cols>
    <col min="1" max="1" width="3.28125" style="1" customWidth="1"/>
    <col min="2" max="2" width="50.8515625" style="0" customWidth="1"/>
    <col min="3" max="3" width="16.140625" style="1" customWidth="1"/>
    <col min="4" max="4" width="17.28125" style="1" customWidth="1"/>
    <col min="5" max="5" width="19.421875" style="1" customWidth="1"/>
    <col min="6" max="6" width="18.140625" style="1" customWidth="1"/>
    <col min="7" max="7" width="10.57421875" style="1" customWidth="1"/>
    <col min="8" max="8" width="12.140625" style="1" customWidth="1"/>
  </cols>
  <sheetData>
    <row r="1" spans="1:9" ht="16.5" thickBot="1">
      <c r="A1" s="91" t="s">
        <v>80</v>
      </c>
      <c r="B1" s="91"/>
      <c r="C1" s="91"/>
      <c r="D1" s="91"/>
      <c r="E1" s="91"/>
      <c r="F1" s="91"/>
      <c r="G1" s="91"/>
      <c r="H1" s="91"/>
      <c r="I1" s="91"/>
    </row>
    <row r="2" spans="1:9" ht="2.2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1:8" ht="28.5" customHeight="1">
      <c r="A4" s="87" t="s">
        <v>86</v>
      </c>
      <c r="B4" s="87"/>
      <c r="C4" s="87"/>
      <c r="D4" s="87"/>
      <c r="E4" s="87"/>
      <c r="F4" s="87"/>
      <c r="G4" s="87"/>
      <c r="H4" s="87"/>
    </row>
    <row r="5" spans="1:8" ht="31.5" customHeight="1">
      <c r="A5" s="87" t="s">
        <v>81</v>
      </c>
      <c r="B5" s="87"/>
      <c r="C5" s="87"/>
      <c r="D5" s="87"/>
      <c r="E5" s="87"/>
      <c r="F5" s="87"/>
      <c r="G5" s="87"/>
      <c r="H5" s="87"/>
    </row>
    <row r="6" spans="1:8" ht="21.75" customHeight="1">
      <c r="A6" s="2"/>
      <c r="B6" s="2"/>
      <c r="C6" s="3"/>
      <c r="D6" s="3"/>
      <c r="E6" s="3"/>
      <c r="F6" s="3"/>
      <c r="G6" s="88" t="s">
        <v>51</v>
      </c>
      <c r="H6" s="88"/>
    </row>
    <row r="7" spans="1:8" ht="24.75" customHeight="1">
      <c r="A7" s="77" t="s">
        <v>0</v>
      </c>
      <c r="B7" s="80" t="s">
        <v>9</v>
      </c>
      <c r="C7" s="85" t="s">
        <v>82</v>
      </c>
      <c r="D7" s="86"/>
      <c r="E7" s="85" t="s">
        <v>83</v>
      </c>
      <c r="F7" s="86" t="s">
        <v>58</v>
      </c>
      <c r="G7" s="89" t="s">
        <v>1</v>
      </c>
      <c r="H7" s="89" t="s">
        <v>5</v>
      </c>
    </row>
    <row r="8" spans="1:10" ht="18">
      <c r="A8" s="78"/>
      <c r="B8" s="81"/>
      <c r="C8" s="47" t="s">
        <v>61</v>
      </c>
      <c r="D8" s="47" t="s">
        <v>62</v>
      </c>
      <c r="E8" s="47" t="s">
        <v>66</v>
      </c>
      <c r="F8" s="47" t="s">
        <v>67</v>
      </c>
      <c r="G8" s="90"/>
      <c r="H8" s="90"/>
      <c r="J8" s="54"/>
    </row>
    <row r="9" spans="1:8" ht="21" customHeight="1">
      <c r="A9" s="79"/>
      <c r="B9" s="82"/>
      <c r="C9" s="42" t="s">
        <v>2</v>
      </c>
      <c r="D9" s="42" t="s">
        <v>3</v>
      </c>
      <c r="E9" s="42" t="s">
        <v>63</v>
      </c>
      <c r="F9" s="42" t="s">
        <v>64</v>
      </c>
      <c r="G9" s="42" t="s">
        <v>65</v>
      </c>
      <c r="H9" s="40"/>
    </row>
    <row r="10" spans="1:8" ht="20.25" customHeight="1">
      <c r="A10" s="72" t="s">
        <v>84</v>
      </c>
      <c r="B10" s="73"/>
      <c r="C10" s="73"/>
      <c r="D10" s="73"/>
      <c r="E10" s="73"/>
      <c r="F10" s="73"/>
      <c r="G10" s="73"/>
      <c r="H10" s="74"/>
    </row>
    <row r="11" spans="1:10" ht="18">
      <c r="A11" s="36">
        <v>1</v>
      </c>
      <c r="B11" s="37" t="s">
        <v>12</v>
      </c>
      <c r="C11" s="49">
        <f>C12+C13</f>
        <v>40124.546</v>
      </c>
      <c r="D11" s="36">
        <f>D12+D13</f>
        <v>40133.455</v>
      </c>
      <c r="E11" s="36">
        <f>E12+E13</f>
        <v>49238.832</v>
      </c>
      <c r="F11" s="36">
        <f>F12+F13</f>
        <v>42841.627</v>
      </c>
      <c r="G11" s="41">
        <f>(F11/C11-1)*100</f>
        <v>6.771618051454076</v>
      </c>
      <c r="H11" s="41">
        <f>F11/F21%</f>
        <v>51.42064419170549</v>
      </c>
      <c r="I11" s="55"/>
      <c r="J11" s="55"/>
    </row>
    <row r="12" spans="1:10" ht="18">
      <c r="A12" s="83"/>
      <c r="B12" s="9" t="s">
        <v>27</v>
      </c>
      <c r="C12" s="52">
        <v>31940.962</v>
      </c>
      <c r="D12" s="8">
        <v>31986.071</v>
      </c>
      <c r="E12" s="8">
        <v>37955.233</v>
      </c>
      <c r="F12" s="52">
        <v>33830.281</v>
      </c>
      <c r="G12" s="41">
        <f aca="true" t="shared" si="0" ref="G12:G21">(F12/C12-1)*100</f>
        <v>5.915034744413772</v>
      </c>
      <c r="H12" s="41">
        <f>F12/F21%</f>
        <v>40.60478007071055</v>
      </c>
      <c r="I12" s="55"/>
      <c r="J12" s="55"/>
    </row>
    <row r="13" spans="1:10" ht="18">
      <c r="A13" s="84"/>
      <c r="B13" s="9" t="s">
        <v>28</v>
      </c>
      <c r="C13" s="8">
        <v>8183.584</v>
      </c>
      <c r="D13" s="8">
        <v>8147.384</v>
      </c>
      <c r="E13" s="8">
        <v>11283.599</v>
      </c>
      <c r="F13" s="52">
        <v>9011.346</v>
      </c>
      <c r="G13" s="41">
        <f t="shared" si="0"/>
        <v>10.114908089169727</v>
      </c>
      <c r="H13" s="41">
        <f>F13/F21%</f>
        <v>10.815864120994949</v>
      </c>
      <c r="I13" s="55"/>
      <c r="J13" s="55"/>
    </row>
    <row r="14" spans="1:10" ht="18">
      <c r="A14" s="8">
        <v>2</v>
      </c>
      <c r="B14" s="9" t="s">
        <v>40</v>
      </c>
      <c r="C14" s="8">
        <v>13581.281</v>
      </c>
      <c r="D14" s="8">
        <v>13994.717</v>
      </c>
      <c r="E14" s="8">
        <v>36113.183</v>
      </c>
      <c r="F14" s="52">
        <v>14075.193</v>
      </c>
      <c r="G14" s="41">
        <f t="shared" si="0"/>
        <v>3.6367114412845014</v>
      </c>
      <c r="H14" s="41">
        <f>F14/F21%</f>
        <v>16.89374428246116</v>
      </c>
      <c r="I14" s="55"/>
      <c r="J14" s="55"/>
    </row>
    <row r="15" spans="1:10" ht="18">
      <c r="A15" s="8">
        <v>3</v>
      </c>
      <c r="B15" s="9" t="s">
        <v>41</v>
      </c>
      <c r="C15" s="8">
        <v>1930.676</v>
      </c>
      <c r="D15" s="8">
        <v>1930.676</v>
      </c>
      <c r="E15" s="8">
        <v>1444.622</v>
      </c>
      <c r="F15" s="52">
        <v>1444.589</v>
      </c>
      <c r="G15" s="41">
        <f t="shared" si="0"/>
        <v>-25.17703643697855</v>
      </c>
      <c r="H15" s="41">
        <f>F15/F21%</f>
        <v>1.7338673195640222</v>
      </c>
      <c r="I15" s="55"/>
      <c r="J15" s="55"/>
    </row>
    <row r="16" spans="1:10" ht="18">
      <c r="A16" s="8">
        <v>4</v>
      </c>
      <c r="B16" s="9" t="s">
        <v>42</v>
      </c>
      <c r="C16" s="8">
        <v>3009.915</v>
      </c>
      <c r="D16" s="8">
        <v>2815.518</v>
      </c>
      <c r="E16" s="8">
        <v>3347.982</v>
      </c>
      <c r="F16" s="52">
        <v>2749.334</v>
      </c>
      <c r="G16" s="41">
        <f t="shared" si="0"/>
        <v>-8.657420558387862</v>
      </c>
      <c r="H16" s="41">
        <f>F16/F21%</f>
        <v>3.2998869388914294</v>
      </c>
      <c r="I16" s="55"/>
      <c r="J16" s="55"/>
    </row>
    <row r="17" spans="1:10" ht="18">
      <c r="A17" s="8">
        <v>5</v>
      </c>
      <c r="B17" s="9" t="s">
        <v>43</v>
      </c>
      <c r="C17" s="8">
        <v>3207.566</v>
      </c>
      <c r="D17" s="8">
        <v>3295.725</v>
      </c>
      <c r="E17" s="8">
        <v>8629.122</v>
      </c>
      <c r="F17" s="52">
        <v>3155.369</v>
      </c>
      <c r="G17" s="41">
        <f t="shared" si="0"/>
        <v>-1.6273086820349003</v>
      </c>
      <c r="H17" s="41">
        <f>F17/F21%</f>
        <v>3.7872302712158334</v>
      </c>
      <c r="I17" s="55"/>
      <c r="J17" s="55"/>
    </row>
    <row r="18" spans="1:10" ht="18">
      <c r="A18" s="4">
        <v>6</v>
      </c>
      <c r="B18" s="10" t="s">
        <v>44</v>
      </c>
      <c r="C18" s="4">
        <v>5722.476</v>
      </c>
      <c r="D18" s="4">
        <v>5710.767</v>
      </c>
      <c r="E18" s="4">
        <v>9240.807</v>
      </c>
      <c r="F18" s="53">
        <v>6779.52</v>
      </c>
      <c r="G18" s="41">
        <f t="shared" si="0"/>
        <v>18.4717943771193</v>
      </c>
      <c r="H18" s="41">
        <f>F18/F21%</f>
        <v>8.137115934241976</v>
      </c>
      <c r="I18" s="55"/>
      <c r="J18" s="55"/>
    </row>
    <row r="19" spans="1:10" ht="18">
      <c r="A19" s="4">
        <v>7</v>
      </c>
      <c r="B19" s="10" t="s">
        <v>45</v>
      </c>
      <c r="C19" s="70">
        <v>9577.924</v>
      </c>
      <c r="D19" s="4">
        <v>9344.348</v>
      </c>
      <c r="E19" s="4">
        <v>13162.602</v>
      </c>
      <c r="F19" s="53">
        <v>10712.903</v>
      </c>
      <c r="G19" s="41">
        <f t="shared" si="0"/>
        <v>11.849947859264699</v>
      </c>
      <c r="H19" s="41">
        <f>F19/F21%</f>
        <v>12.858157170904231</v>
      </c>
      <c r="I19" s="55"/>
      <c r="J19" s="55"/>
    </row>
    <row r="20" spans="1:10" ht="18">
      <c r="A20" s="4">
        <v>8</v>
      </c>
      <c r="B20" s="10" t="s">
        <v>46</v>
      </c>
      <c r="C20" s="4">
        <v>2790.649</v>
      </c>
      <c r="D20" s="4">
        <v>3067.117</v>
      </c>
      <c r="E20" s="4">
        <v>3419.967</v>
      </c>
      <c r="F20" s="53">
        <v>1557.471</v>
      </c>
      <c r="G20" s="41">
        <f t="shared" si="0"/>
        <v>-44.1896490744626</v>
      </c>
      <c r="H20" s="41">
        <f>F20/F21%</f>
        <v>1.8693538910158511</v>
      </c>
      <c r="I20" s="55"/>
      <c r="J20" s="55"/>
    </row>
    <row r="21" spans="1:10" ht="18">
      <c r="A21" s="75" t="s">
        <v>85</v>
      </c>
      <c r="B21" s="76"/>
      <c r="C21" s="36">
        <f>SUM(C11,C14,C15,C16,C17,C18,C19,C20)</f>
        <v>79945.03300000001</v>
      </c>
      <c r="D21" s="36">
        <f>SUM(D11,D14,D15,D16,D17,D18,D19,D20)</f>
        <v>80292.323</v>
      </c>
      <c r="E21" s="49">
        <f>SUM(E11,E14,E15,E16,E17,E18,E19,E20)</f>
        <v>124597.11700000001</v>
      </c>
      <c r="F21" s="49">
        <f>SUM(F11,F14,F15,F16,F17,F18,F19,F20)</f>
        <v>83316.00600000001</v>
      </c>
      <c r="G21" s="41">
        <f t="shared" si="0"/>
        <v>4.216613432381711</v>
      </c>
      <c r="H21" s="41">
        <f>SUM(H11,H14,H15,H16,H17,H18,H19,H20)</f>
        <v>100</v>
      </c>
      <c r="I21" s="55"/>
      <c r="J21" s="55"/>
    </row>
    <row r="22" spans="1:8" s="13" customFormat="1" ht="18">
      <c r="A22" s="21"/>
      <c r="C22" s="11"/>
      <c r="D22" s="48"/>
      <c r="E22" s="48"/>
      <c r="F22" s="12"/>
      <c r="G22" s="12"/>
      <c r="H22" s="12"/>
    </row>
    <row r="24" spans="3:6" ht="12.75">
      <c r="C24" s="1" t="s">
        <v>57</v>
      </c>
      <c r="F24" s="1" t="s">
        <v>56</v>
      </c>
    </row>
    <row r="32" ht="20.25">
      <c r="H32" s="50" t="s">
        <v>68</v>
      </c>
    </row>
  </sheetData>
  <sheetProtection password="CC06" sheet="1"/>
  <mergeCells count="15">
    <mergeCell ref="A5:H5"/>
    <mergeCell ref="G6:H6"/>
    <mergeCell ref="G7:G8"/>
    <mergeCell ref="H7:H8"/>
    <mergeCell ref="A1:I1"/>
    <mergeCell ref="A2:I2"/>
    <mergeCell ref="A3:I3"/>
    <mergeCell ref="A4:H4"/>
    <mergeCell ref="A10:H10"/>
    <mergeCell ref="A21:B21"/>
    <mergeCell ref="A7:A9"/>
    <mergeCell ref="B7:B9"/>
    <mergeCell ref="A12:A13"/>
    <mergeCell ref="C7:D7"/>
    <mergeCell ref="E7:F7"/>
  </mergeCells>
  <printOptions/>
  <pageMargins left="0.1968503937007874" right="0.15748031496062992" top="0.3937007874015748" bottom="0.5118110236220472" header="0.3937007874015748" footer="0.5118110236220472"/>
  <pageSetup horizontalDpi="600" verticalDpi="600" orientation="landscape" paperSize="9" scale="9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rightToLeft="1" tabSelected="1" zoomScalePageLayoutView="0" workbookViewId="0" topLeftCell="A22">
      <selection activeCell="A22" sqref="A1:IV16384"/>
    </sheetView>
  </sheetViews>
  <sheetFormatPr defaultColWidth="9.140625" defaultRowHeight="12.75"/>
  <cols>
    <col min="15" max="15" width="9.7109375" style="0" customWidth="1"/>
    <col min="16" max="16" width="9.57421875" style="0" customWidth="1"/>
  </cols>
  <sheetData>
    <row r="1" spans="1:16" ht="16.5" thickBot="1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7" ht="3" customHeight="1">
      <c r="A2" s="92"/>
      <c r="B2" s="92"/>
      <c r="C2" s="92"/>
      <c r="D2" s="92"/>
      <c r="E2" s="92"/>
      <c r="F2" s="92"/>
      <c r="G2" s="92"/>
    </row>
    <row r="3" spans="1:16" ht="19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2" ht="15.75">
      <c r="O42" s="23"/>
    </row>
  </sheetData>
  <sheetProtection password="CC06" sheet="1"/>
  <mergeCells count="3">
    <mergeCell ref="A2:G2"/>
    <mergeCell ref="A1:P1"/>
    <mergeCell ref="A3:P3"/>
  </mergeCells>
  <printOptions/>
  <pageMargins left="0.17" right="0.19" top="0.25" bottom="0.5" header="0.24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rightToLeft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.28125" style="1" customWidth="1"/>
    <col min="2" max="2" width="45.8515625" style="0" customWidth="1"/>
    <col min="3" max="3" width="26.140625" style="1" customWidth="1"/>
    <col min="4" max="4" width="34.421875" style="1" customWidth="1"/>
  </cols>
  <sheetData>
    <row r="1" spans="1:4" ht="20.25">
      <c r="A1" s="94" t="s">
        <v>59</v>
      </c>
      <c r="B1" s="94"/>
      <c r="C1" s="94"/>
      <c r="D1" s="94"/>
    </row>
    <row r="2" spans="1:4" ht="20.25">
      <c r="A2" s="94" t="s">
        <v>60</v>
      </c>
      <c r="B2" s="94"/>
      <c r="C2" s="94"/>
      <c r="D2" s="94"/>
    </row>
    <row r="3" spans="1:4" ht="18">
      <c r="A3" s="95"/>
      <c r="B3" s="95"/>
      <c r="C3" s="95"/>
      <c r="D3" s="95"/>
    </row>
    <row r="4" spans="1:4" ht="18">
      <c r="A4" s="2"/>
      <c r="B4" s="2"/>
      <c r="C4" s="3"/>
      <c r="D4" s="3"/>
    </row>
    <row r="5" spans="1:4" ht="12.75">
      <c r="A5" s="98" t="s">
        <v>0</v>
      </c>
      <c r="B5" s="98" t="s">
        <v>9</v>
      </c>
      <c r="C5" s="101"/>
      <c r="D5" s="101"/>
    </row>
    <row r="6" spans="1:4" ht="12.75">
      <c r="A6" s="99"/>
      <c r="B6" s="99"/>
      <c r="C6" s="101"/>
      <c r="D6" s="101"/>
    </row>
    <row r="7" spans="1:4" ht="18">
      <c r="A7" s="100"/>
      <c r="B7" s="100"/>
      <c r="C7" s="5"/>
      <c r="D7" s="5"/>
    </row>
    <row r="8" spans="1:4" ht="18">
      <c r="A8" s="6">
        <v>1</v>
      </c>
      <c r="B8" s="7" t="s">
        <v>13</v>
      </c>
      <c r="C8" s="36">
        <f>C9+C10</f>
        <v>0</v>
      </c>
      <c r="D8" s="36">
        <f>D9+D10</f>
        <v>0</v>
      </c>
    </row>
    <row r="9" spans="1:4" ht="18">
      <c r="A9" s="8" t="s">
        <v>6</v>
      </c>
      <c r="B9" s="9" t="s">
        <v>14</v>
      </c>
      <c r="C9" s="8"/>
      <c r="D9" s="8"/>
    </row>
    <row r="10" spans="1:4" ht="18">
      <c r="A10" s="8" t="s">
        <v>7</v>
      </c>
      <c r="B10" s="9" t="s">
        <v>8</v>
      </c>
      <c r="C10" s="8"/>
      <c r="D10" s="8"/>
    </row>
    <row r="11" spans="1:4" ht="18">
      <c r="A11" s="8">
        <v>2</v>
      </c>
      <c r="B11" s="9" t="s">
        <v>15</v>
      </c>
      <c r="C11" s="8"/>
      <c r="D11" s="8"/>
    </row>
    <row r="12" spans="1:4" ht="18">
      <c r="A12" s="8">
        <v>3</v>
      </c>
      <c r="B12" s="9" t="s">
        <v>16</v>
      </c>
      <c r="C12" s="8"/>
      <c r="D12" s="8"/>
    </row>
    <row r="13" spans="1:4" ht="18">
      <c r="A13" s="8">
        <v>4</v>
      </c>
      <c r="B13" s="9" t="s">
        <v>17</v>
      </c>
      <c r="C13" s="8"/>
      <c r="D13" s="8"/>
    </row>
    <row r="14" spans="1:4" ht="18">
      <c r="A14" s="8">
        <v>5</v>
      </c>
      <c r="B14" s="9" t="s">
        <v>18</v>
      </c>
      <c r="C14" s="8"/>
      <c r="D14" s="8"/>
    </row>
    <row r="15" spans="1:4" ht="18">
      <c r="A15" s="4">
        <v>6</v>
      </c>
      <c r="B15" s="10" t="s">
        <v>19</v>
      </c>
      <c r="C15" s="4"/>
      <c r="D15" s="4"/>
    </row>
    <row r="16" spans="1:4" ht="18">
      <c r="A16" s="4">
        <v>7</v>
      </c>
      <c r="B16" s="10" t="s">
        <v>20</v>
      </c>
      <c r="C16" s="4"/>
      <c r="D16" s="4"/>
    </row>
    <row r="17" spans="1:4" ht="18">
      <c r="A17" s="4">
        <v>8</v>
      </c>
      <c r="B17" s="10" t="s">
        <v>21</v>
      </c>
      <c r="C17" s="4"/>
      <c r="D17" s="4"/>
    </row>
    <row r="18" spans="1:4" ht="33" customHeight="1">
      <c r="A18" s="96" t="s">
        <v>11</v>
      </c>
      <c r="B18" s="97"/>
      <c r="C18" s="6">
        <f>SUM(C8,C11,C12,C13,C14,C15,C16,C17)</f>
        <v>0</v>
      </c>
      <c r="D18" s="36">
        <f>SUM(D8,D11,D12,D13,D14,D15,D16,D17)</f>
        <v>0</v>
      </c>
    </row>
  </sheetData>
  <sheetProtection/>
  <mergeCells count="8">
    <mergeCell ref="A1:D1"/>
    <mergeCell ref="A2:D2"/>
    <mergeCell ref="A3:D3"/>
    <mergeCell ref="A18:B18"/>
    <mergeCell ref="A5:A7"/>
    <mergeCell ref="B5:B7"/>
    <mergeCell ref="D5:D6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42:P42"/>
  <sheetViews>
    <sheetView rightToLeft="1" zoomScalePageLayoutView="0" workbookViewId="0" topLeftCell="A16">
      <selection activeCell="A7" sqref="A1:IV16384"/>
    </sheetView>
  </sheetViews>
  <sheetFormatPr defaultColWidth="9.140625" defaultRowHeight="12.75"/>
  <sheetData>
    <row r="42" ht="20.25">
      <c r="P42" s="50" t="s">
        <v>69</v>
      </c>
    </row>
  </sheetData>
  <sheetProtection password="CC06" sheet="1"/>
  <printOptions/>
  <pageMargins left="0.17" right="0.22" top="0.46" bottom="0.25" header="0.35" footer="0.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rightToLeft="1" zoomScalePageLayoutView="0" workbookViewId="0" topLeftCell="A19">
      <selection activeCell="A7" sqref="A1:IV16384"/>
    </sheetView>
  </sheetViews>
  <sheetFormatPr defaultColWidth="9.140625" defaultRowHeight="12.75"/>
  <sheetData>
    <row r="1" spans="1:15" ht="16.5" thickBot="1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0" ht="15.75">
      <c r="N40" s="45" t="s">
        <v>70</v>
      </c>
    </row>
  </sheetData>
  <sheetProtection password="CC06" sheet="1"/>
  <mergeCells count="1">
    <mergeCell ref="A1:O1"/>
  </mergeCells>
  <printOptions/>
  <pageMargins left="0.22" right="0.7" top="0.53" bottom="0.53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rightToLeft="1" zoomScale="75" zoomScaleNormal="75" zoomScaleSheetLayoutView="100" zoomScalePageLayoutView="0" workbookViewId="0" topLeftCell="A4">
      <selection activeCell="A4" sqref="A1:IV16384"/>
    </sheetView>
  </sheetViews>
  <sheetFormatPr defaultColWidth="9.140625" defaultRowHeight="12.75"/>
  <cols>
    <col min="1" max="1" width="3.28125" style="1" customWidth="1"/>
    <col min="2" max="2" width="69.57421875" style="0" customWidth="1"/>
    <col min="3" max="3" width="20.140625" style="1" customWidth="1"/>
    <col min="4" max="4" width="20.8515625" style="1" customWidth="1"/>
    <col min="5" max="5" width="15.7109375" style="1" customWidth="1"/>
    <col min="6" max="6" width="15.57421875" style="1" customWidth="1"/>
    <col min="7" max="7" width="0" style="0" hidden="1" customWidth="1"/>
  </cols>
  <sheetData>
    <row r="1" spans="1:7" ht="21" customHeight="1" thickBot="1">
      <c r="A1" s="91" t="s">
        <v>80</v>
      </c>
      <c r="B1" s="91"/>
      <c r="C1" s="91"/>
      <c r="D1" s="91"/>
      <c r="E1" s="91"/>
      <c r="F1" s="91"/>
      <c r="G1" s="91"/>
    </row>
    <row r="2" spans="1:7" ht="3" customHeight="1">
      <c r="A2" s="92"/>
      <c r="B2" s="92"/>
      <c r="C2" s="92"/>
      <c r="D2" s="92"/>
      <c r="E2" s="92"/>
      <c r="F2" s="92"/>
      <c r="G2" s="92"/>
    </row>
    <row r="3" spans="1:7" ht="12.75">
      <c r="A3" s="93"/>
      <c r="B3" s="93"/>
      <c r="C3" s="93"/>
      <c r="D3" s="93"/>
      <c r="E3" s="93"/>
      <c r="F3" s="93"/>
      <c r="G3" s="93"/>
    </row>
    <row r="4" spans="1:6" ht="28.5" customHeight="1">
      <c r="A4" s="87" t="s">
        <v>88</v>
      </c>
      <c r="B4" s="87"/>
      <c r="C4" s="87"/>
      <c r="D4" s="87"/>
      <c r="E4" s="87"/>
      <c r="F4" s="87"/>
    </row>
    <row r="5" spans="1:6" ht="31.5" customHeight="1">
      <c r="A5" s="87" t="s">
        <v>81</v>
      </c>
      <c r="B5" s="87"/>
      <c r="C5" s="87"/>
      <c r="D5" s="87"/>
      <c r="E5" s="87"/>
      <c r="F5" s="87"/>
    </row>
    <row r="6" spans="1:6" ht="21.75" customHeight="1">
      <c r="A6" s="2"/>
      <c r="B6" s="2"/>
      <c r="C6" s="3"/>
      <c r="D6" s="3"/>
      <c r="E6" s="88" t="s">
        <v>51</v>
      </c>
      <c r="F6" s="88"/>
    </row>
    <row r="7" spans="1:6" ht="24.75" customHeight="1">
      <c r="A7" s="108" t="s">
        <v>0</v>
      </c>
      <c r="B7" s="111" t="s">
        <v>9</v>
      </c>
      <c r="C7" s="106" t="s">
        <v>82</v>
      </c>
      <c r="D7" s="106" t="s">
        <v>87</v>
      </c>
      <c r="E7" s="106" t="s">
        <v>1</v>
      </c>
      <c r="F7" s="106" t="s">
        <v>5</v>
      </c>
    </row>
    <row r="8" spans="1:6" ht="12.75" customHeight="1">
      <c r="A8" s="109"/>
      <c r="B8" s="112"/>
      <c r="C8" s="107"/>
      <c r="D8" s="107"/>
      <c r="E8" s="107"/>
      <c r="F8" s="107"/>
    </row>
    <row r="9" spans="1:6" ht="21" customHeight="1">
      <c r="A9" s="110"/>
      <c r="B9" s="113"/>
      <c r="C9" s="22" t="s">
        <v>2</v>
      </c>
      <c r="D9" s="22" t="s">
        <v>3</v>
      </c>
      <c r="E9" s="22" t="s">
        <v>4</v>
      </c>
      <c r="F9" s="114"/>
    </row>
    <row r="10" spans="1:6" ht="20.25">
      <c r="A10" s="103" t="s">
        <v>47</v>
      </c>
      <c r="B10" s="104"/>
      <c r="C10" s="104"/>
      <c r="D10" s="104"/>
      <c r="E10" s="104"/>
      <c r="F10" s="105"/>
    </row>
    <row r="11" spans="1:6" ht="40.5">
      <c r="A11" s="17">
        <v>1</v>
      </c>
      <c r="B11" s="56" t="s">
        <v>73</v>
      </c>
      <c r="C11" s="71">
        <v>12835.678</v>
      </c>
      <c r="D11" s="14">
        <v>22434.796</v>
      </c>
      <c r="E11" s="35">
        <f>(D11/C11-1)*100</f>
        <v>74.78465882363206</v>
      </c>
      <c r="F11" s="35">
        <f>D11/D15%</f>
        <v>40.71015265457106</v>
      </c>
    </row>
    <row r="12" spans="1:6" ht="41.25" customHeight="1">
      <c r="A12" s="17">
        <v>2</v>
      </c>
      <c r="B12" s="57" t="s">
        <v>74</v>
      </c>
      <c r="C12" s="17">
        <v>8932.527</v>
      </c>
      <c r="D12" s="17">
        <v>8573.806</v>
      </c>
      <c r="E12" s="35">
        <f>(D12/C12-1)*100</f>
        <v>-4.015896061663171</v>
      </c>
      <c r="F12" s="35">
        <f>D12/D15%</f>
        <v>15.558017603132086</v>
      </c>
    </row>
    <row r="13" spans="1:6" ht="34.5" customHeight="1">
      <c r="A13" s="17">
        <v>3</v>
      </c>
      <c r="B13" s="15" t="s">
        <v>22</v>
      </c>
      <c r="C13" s="14">
        <v>10650</v>
      </c>
      <c r="D13" s="14">
        <v>18000</v>
      </c>
      <c r="E13" s="35">
        <f>(D13/C13-1)*100</f>
        <v>69.01408450704226</v>
      </c>
      <c r="F13" s="35">
        <f>D13/D15%</f>
        <v>32.66277740088562</v>
      </c>
    </row>
    <row r="14" spans="1:6" ht="31.5" customHeight="1">
      <c r="A14" s="17">
        <v>4</v>
      </c>
      <c r="B14" s="15" t="s">
        <v>23</v>
      </c>
      <c r="C14" s="14">
        <v>4759.692</v>
      </c>
      <c r="D14" s="14">
        <v>6100</v>
      </c>
      <c r="E14" s="35">
        <f>(D14/C14-1)*100</f>
        <v>28.159553181172225</v>
      </c>
      <c r="F14" s="35">
        <f>D14/D15%</f>
        <v>11.069052341411238</v>
      </c>
    </row>
    <row r="15" spans="1:6" ht="38.25" customHeight="1">
      <c r="A15" s="103" t="s">
        <v>49</v>
      </c>
      <c r="B15" s="105"/>
      <c r="C15" s="34">
        <f>SUM(C11:C14)</f>
        <v>37177.897000000004</v>
      </c>
      <c r="D15" s="34">
        <f>SUM(D11:D14)</f>
        <v>55108.602</v>
      </c>
      <c r="E15" s="35">
        <f>(D15/C15-1)*100</f>
        <v>48.229476239605475</v>
      </c>
      <c r="F15" s="46">
        <f>SUM(F11:F14)</f>
        <v>100</v>
      </c>
    </row>
    <row r="24" ht="20.25">
      <c r="F24" s="50" t="s">
        <v>77</v>
      </c>
    </row>
    <row r="29" ht="15.75">
      <c r="F29" s="45"/>
    </row>
  </sheetData>
  <sheetProtection password="CC06" sheet="1"/>
  <mergeCells count="14">
    <mergeCell ref="A1:G1"/>
    <mergeCell ref="A2:G2"/>
    <mergeCell ref="A3:G3"/>
    <mergeCell ref="A4:F4"/>
    <mergeCell ref="A5:F5"/>
    <mergeCell ref="E6:F6"/>
    <mergeCell ref="A10:F10"/>
    <mergeCell ref="A15:B15"/>
    <mergeCell ref="E7:E8"/>
    <mergeCell ref="A7:A9"/>
    <mergeCell ref="B7:B9"/>
    <mergeCell ref="C7:C8"/>
    <mergeCell ref="D7:D8"/>
    <mergeCell ref="F7:F9"/>
  </mergeCells>
  <printOptions/>
  <pageMargins left="0.17" right="0.36" top="0.43" bottom="0.77" header="0.28" footer="0.5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16">
      <selection activeCell="A16" sqref="A1:IV16384"/>
    </sheetView>
  </sheetViews>
  <sheetFormatPr defaultColWidth="9.140625" defaultRowHeight="12.75"/>
  <sheetData>
    <row r="1" spans="1:15" ht="16.5" thickBot="1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3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2" ht="20.25">
      <c r="O42" s="51" t="s">
        <v>78</v>
      </c>
    </row>
  </sheetData>
  <sheetProtection password="CC06" sheet="1"/>
  <mergeCells count="1">
    <mergeCell ref="A1:O1"/>
  </mergeCells>
  <printOptions/>
  <pageMargins left="0.17" right="0.39" top="0.5" bottom="0.31" header="0.5" footer="0.2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rightToLeft="1" zoomScalePageLayoutView="0" workbookViewId="0" topLeftCell="A13">
      <selection activeCell="A13" sqref="A1:IV16384"/>
    </sheetView>
  </sheetViews>
  <sheetFormatPr defaultColWidth="9.140625" defaultRowHeight="12.75"/>
  <cols>
    <col min="14" max="14" width="19.140625" style="0" customWidth="1"/>
  </cols>
  <sheetData>
    <row r="1" spans="1:14" ht="16.5" thickBot="1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1" ht="20.25">
      <c r="N41" s="60" t="s">
        <v>79</v>
      </c>
    </row>
  </sheetData>
  <sheetProtection password="CC06" sheet="1"/>
  <mergeCells count="1">
    <mergeCell ref="A1:N1"/>
  </mergeCells>
  <printOptions/>
  <pageMargins left="0.19" right="0.65" top="0.53" bottom="0.63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rightToLeft="1" zoomScalePageLayoutView="0" workbookViewId="0" topLeftCell="A19">
      <selection activeCell="A19" sqref="A1:IV16384"/>
    </sheetView>
  </sheetViews>
  <sheetFormatPr defaultColWidth="9.140625" defaultRowHeight="12.75"/>
  <cols>
    <col min="1" max="1" width="3.28125" style="19" customWidth="1"/>
    <col min="2" max="2" width="63.00390625" style="18" customWidth="1"/>
    <col min="3" max="3" width="26.7109375" style="19" customWidth="1"/>
    <col min="4" max="4" width="25.7109375" style="19" customWidth="1"/>
    <col min="5" max="6" width="18.00390625" style="19" customWidth="1"/>
    <col min="7" max="16384" width="9.140625" style="18" customWidth="1"/>
  </cols>
  <sheetData>
    <row r="1" spans="1:7" ht="21" thickBot="1">
      <c r="A1" s="91" t="s">
        <v>80</v>
      </c>
      <c r="B1" s="91"/>
      <c r="C1" s="91"/>
      <c r="D1" s="91"/>
      <c r="E1" s="91"/>
      <c r="F1" s="91"/>
      <c r="G1" s="91"/>
    </row>
    <row r="2" spans="1:7" ht="3" customHeight="1">
      <c r="A2" s="92"/>
      <c r="B2" s="92"/>
      <c r="C2" s="92"/>
      <c r="D2" s="92"/>
      <c r="E2" s="92"/>
      <c r="F2" s="92"/>
      <c r="G2" s="92"/>
    </row>
    <row r="3" spans="1:7" ht="14.25" customHeight="1">
      <c r="A3" s="33"/>
      <c r="B3" s="33"/>
      <c r="C3" s="33"/>
      <c r="D3" s="33"/>
      <c r="E3" s="33"/>
      <c r="F3" s="33"/>
      <c r="G3" s="24"/>
    </row>
    <row r="4" spans="1:6" ht="22.5" customHeight="1">
      <c r="A4" s="128" t="s">
        <v>89</v>
      </c>
      <c r="B4" s="128"/>
      <c r="C4" s="128"/>
      <c r="D4" s="128"/>
      <c r="E4" s="128"/>
      <c r="F4" s="128"/>
    </row>
    <row r="5" spans="1:6" ht="21" customHeight="1">
      <c r="A5" s="128" t="s">
        <v>90</v>
      </c>
      <c r="B5" s="128"/>
      <c r="C5" s="128"/>
      <c r="D5" s="128"/>
      <c r="E5" s="128"/>
      <c r="F5" s="128"/>
    </row>
    <row r="6" spans="1:6" ht="19.5" customHeight="1">
      <c r="A6" s="25"/>
      <c r="B6" s="25"/>
      <c r="C6" s="26"/>
      <c r="D6" s="26"/>
      <c r="E6" s="129" t="s">
        <v>53</v>
      </c>
      <c r="F6" s="129"/>
    </row>
    <row r="7" spans="1:6" ht="24.75" customHeight="1">
      <c r="A7" s="130" t="s">
        <v>0</v>
      </c>
      <c r="B7" s="130" t="s">
        <v>9</v>
      </c>
      <c r="C7" s="115" t="s">
        <v>82</v>
      </c>
      <c r="D7" s="115" t="s">
        <v>87</v>
      </c>
      <c r="E7" s="115" t="s">
        <v>1</v>
      </c>
      <c r="F7" s="115" t="s">
        <v>5</v>
      </c>
    </row>
    <row r="8" spans="1:6" ht="20.25">
      <c r="A8" s="131"/>
      <c r="B8" s="131"/>
      <c r="C8" s="116"/>
      <c r="D8" s="116"/>
      <c r="E8" s="116"/>
      <c r="F8" s="116"/>
    </row>
    <row r="9" spans="1:6" ht="21" customHeight="1">
      <c r="A9" s="132"/>
      <c r="B9" s="132"/>
      <c r="C9" s="44" t="s">
        <v>2</v>
      </c>
      <c r="D9" s="44" t="s">
        <v>3</v>
      </c>
      <c r="E9" s="44" t="s">
        <v>4</v>
      </c>
      <c r="F9" s="39"/>
    </row>
    <row r="10" spans="1:6" ht="20.25" customHeight="1">
      <c r="A10" s="121" t="s">
        <v>29</v>
      </c>
      <c r="B10" s="122"/>
      <c r="C10" s="122"/>
      <c r="D10" s="122"/>
      <c r="E10" s="122"/>
      <c r="F10" s="123"/>
    </row>
    <row r="11" spans="1:6" ht="20.25">
      <c r="A11" s="64">
        <v>1</v>
      </c>
      <c r="B11" s="65" t="s">
        <v>30</v>
      </c>
      <c r="C11" s="61">
        <f>C12+C13</f>
        <v>40124.546</v>
      </c>
      <c r="D11" s="63">
        <f>D12+D13</f>
        <v>42841.627</v>
      </c>
      <c r="E11" s="62">
        <f>(D11/C11-1)*100</f>
        <v>6.771618051454076</v>
      </c>
      <c r="F11" s="62">
        <f>D11/D20%</f>
        <v>52.40018916679463</v>
      </c>
    </row>
    <row r="12" spans="1:6" ht="20.25">
      <c r="A12" s="124"/>
      <c r="B12" s="27" t="s">
        <v>31</v>
      </c>
      <c r="C12" s="52">
        <v>31940.962</v>
      </c>
      <c r="D12" s="52">
        <v>33830.281</v>
      </c>
      <c r="E12" s="62">
        <f aca="true" t="shared" si="0" ref="E12:E20">(D12/C12-1)*100</f>
        <v>5.915034744413772</v>
      </c>
      <c r="F12" s="62">
        <f>D12/D20%</f>
        <v>41.378286682852135</v>
      </c>
    </row>
    <row r="13" spans="1:6" ht="20.25">
      <c r="A13" s="125"/>
      <c r="B13" s="27" t="s">
        <v>32</v>
      </c>
      <c r="C13" s="52">
        <v>8183.584</v>
      </c>
      <c r="D13" s="52">
        <v>9011.346</v>
      </c>
      <c r="E13" s="62">
        <f t="shared" si="0"/>
        <v>10.114908089169727</v>
      </c>
      <c r="F13" s="62">
        <f>D13/D20%</f>
        <v>11.021902483942501</v>
      </c>
    </row>
    <row r="14" spans="1:6" ht="20.25">
      <c r="A14" s="28">
        <v>2</v>
      </c>
      <c r="B14" s="27" t="s">
        <v>33</v>
      </c>
      <c r="C14" s="52">
        <v>13581.281</v>
      </c>
      <c r="D14" s="52">
        <v>14075.193</v>
      </c>
      <c r="E14" s="62">
        <f t="shared" si="0"/>
        <v>3.6367114412845014</v>
      </c>
      <c r="F14" s="62">
        <f>D14/D20%</f>
        <v>17.215564099821503</v>
      </c>
    </row>
    <row r="15" spans="1:6" ht="20.25">
      <c r="A15" s="28">
        <v>3</v>
      </c>
      <c r="B15" s="27" t="s">
        <v>34</v>
      </c>
      <c r="C15" s="52">
        <v>1930.676</v>
      </c>
      <c r="D15" s="52">
        <v>1444.589</v>
      </c>
      <c r="E15" s="62">
        <f t="shared" si="0"/>
        <v>-25.17703643697855</v>
      </c>
      <c r="F15" s="62">
        <f>D15/D20%</f>
        <v>1.7668968750479688</v>
      </c>
    </row>
    <row r="16" spans="1:6" ht="20.25">
      <c r="A16" s="28">
        <v>4</v>
      </c>
      <c r="B16" s="27" t="s">
        <v>35</v>
      </c>
      <c r="C16" s="52">
        <v>3009.915</v>
      </c>
      <c r="D16" s="52">
        <v>2749.334</v>
      </c>
      <c r="E16" s="62">
        <f t="shared" si="0"/>
        <v>-8.657420558387862</v>
      </c>
      <c r="F16" s="62">
        <f>D16/D20%</f>
        <v>3.3627486108942626</v>
      </c>
    </row>
    <row r="17" spans="1:6" ht="20.25">
      <c r="A17" s="28">
        <v>5</v>
      </c>
      <c r="B17" s="27" t="s">
        <v>36</v>
      </c>
      <c r="C17" s="52">
        <v>3207.566</v>
      </c>
      <c r="D17" s="52">
        <v>3155.369</v>
      </c>
      <c r="E17" s="62">
        <f t="shared" si="0"/>
        <v>-1.6273086820349003</v>
      </c>
      <c r="F17" s="62">
        <f>D17/D20%</f>
        <v>3.8593756602903904</v>
      </c>
    </row>
    <row r="18" spans="1:6" ht="20.25">
      <c r="A18" s="14">
        <v>6</v>
      </c>
      <c r="B18" s="15" t="s">
        <v>37</v>
      </c>
      <c r="C18" s="53">
        <v>5722.476</v>
      </c>
      <c r="D18" s="53">
        <v>6779.52</v>
      </c>
      <c r="E18" s="62">
        <f t="shared" si="0"/>
        <v>18.4717943771193</v>
      </c>
      <c r="F18" s="62">
        <f>D18/D20%</f>
        <v>8.292125097398088</v>
      </c>
    </row>
    <row r="19" spans="1:6" ht="20.25">
      <c r="A19" s="14">
        <v>7</v>
      </c>
      <c r="B19" s="15" t="s">
        <v>38</v>
      </c>
      <c r="C19" s="53">
        <v>9577.924</v>
      </c>
      <c r="D19" s="53">
        <v>10712.903</v>
      </c>
      <c r="E19" s="62">
        <f t="shared" si="0"/>
        <v>11.849947859264699</v>
      </c>
      <c r="F19" s="62">
        <f>D19/D20%</f>
        <v>13.103100489753148</v>
      </c>
    </row>
    <row r="20" spans="1:6" ht="20.25">
      <c r="A20" s="103" t="s">
        <v>39</v>
      </c>
      <c r="B20" s="105"/>
      <c r="C20" s="61">
        <f>C11+C14+C15+C16+C17+C18+C19</f>
        <v>77154.384</v>
      </c>
      <c r="D20" s="61">
        <f>D11+D14+D15+D16+D17+D18+D19</f>
        <v>81758.535</v>
      </c>
      <c r="E20" s="62">
        <f t="shared" si="0"/>
        <v>5.967452218917324</v>
      </c>
      <c r="F20" s="63">
        <f>F11+F14+F15+F16+F17+F18+F19</f>
        <v>99.99999999999999</v>
      </c>
    </row>
    <row r="21" spans="1:6" s="32" customFormat="1" ht="20.25">
      <c r="A21" s="29"/>
      <c r="B21" s="30"/>
      <c r="C21" s="31"/>
      <c r="D21" s="31"/>
      <c r="E21" s="31"/>
      <c r="F21" s="31"/>
    </row>
    <row r="22" spans="1:6" ht="20.25">
      <c r="A22" s="103" t="s">
        <v>91</v>
      </c>
      <c r="B22" s="126"/>
      <c r="C22" s="126"/>
      <c r="D22" s="126"/>
      <c r="E22" s="126"/>
      <c r="F22" s="127"/>
    </row>
    <row r="23" spans="1:6" ht="20.25">
      <c r="A23" s="17">
        <v>1</v>
      </c>
      <c r="B23" s="15" t="s">
        <v>50</v>
      </c>
      <c r="C23" s="14">
        <v>12835.678</v>
      </c>
      <c r="D23" s="14">
        <v>22434.796</v>
      </c>
      <c r="E23" s="66">
        <f aca="true" t="shared" si="1" ref="E23:E29">(D23/C23-1)*100</f>
        <v>74.78465882363206</v>
      </c>
      <c r="F23" s="66">
        <f>D23/D29%</f>
        <v>16.20723101487851</v>
      </c>
    </row>
    <row r="24" spans="1:6" ht="40.5">
      <c r="A24" s="17">
        <v>2</v>
      </c>
      <c r="B24" s="16" t="s">
        <v>75</v>
      </c>
      <c r="C24" s="17">
        <v>8932.527</v>
      </c>
      <c r="D24" s="17">
        <v>8573.806</v>
      </c>
      <c r="E24" s="66">
        <f t="shared" si="1"/>
        <v>-4.015896061663171</v>
      </c>
      <c r="F24" s="66">
        <f>D24/D29%</f>
        <v>6.1938452446258685</v>
      </c>
    </row>
    <row r="25" spans="1:6" ht="20.25">
      <c r="A25" s="17">
        <v>3</v>
      </c>
      <c r="B25" s="15" t="s">
        <v>22</v>
      </c>
      <c r="C25" s="14">
        <v>10650</v>
      </c>
      <c r="D25" s="14">
        <v>18000</v>
      </c>
      <c r="E25" s="66">
        <f t="shared" si="1"/>
        <v>69.01408450704226</v>
      </c>
      <c r="F25" s="66">
        <f>D25/D29%</f>
        <v>13.00346828506099</v>
      </c>
    </row>
    <row r="26" spans="1:6" ht="19.5" customHeight="1">
      <c r="A26" s="17">
        <v>4</v>
      </c>
      <c r="B26" s="15" t="s">
        <v>23</v>
      </c>
      <c r="C26" s="14">
        <v>4759.692</v>
      </c>
      <c r="D26" s="14">
        <v>6100</v>
      </c>
      <c r="E26" s="66">
        <f t="shared" si="1"/>
        <v>28.159553181172225</v>
      </c>
      <c r="F26" s="66">
        <f>D26/D29%</f>
        <v>4.4067309188262245</v>
      </c>
    </row>
    <row r="27" spans="1:6" ht="20.25">
      <c r="A27" s="17">
        <v>5</v>
      </c>
      <c r="B27" s="15" t="s">
        <v>10</v>
      </c>
      <c r="C27" s="53">
        <v>2790.649</v>
      </c>
      <c r="D27" s="53">
        <v>1557.471</v>
      </c>
      <c r="E27" s="66">
        <f t="shared" si="1"/>
        <v>-44.1896490744626</v>
      </c>
      <c r="F27" s="66">
        <f>D27/D29%</f>
        <v>1.1251402640779014</v>
      </c>
    </row>
    <row r="28" spans="1:6" ht="27" customHeight="1">
      <c r="A28" s="117" t="s">
        <v>52</v>
      </c>
      <c r="B28" s="118"/>
      <c r="C28" s="68">
        <f>SUM(C23:C27)</f>
        <v>39968.546</v>
      </c>
      <c r="D28" s="68">
        <f>SUM(D23:D27)</f>
        <v>56666.073</v>
      </c>
      <c r="E28" s="66">
        <f t="shared" si="1"/>
        <v>41.7766685833405</v>
      </c>
      <c r="F28" s="66">
        <f>D28/D29%</f>
        <v>40.936415727469495</v>
      </c>
    </row>
    <row r="29" spans="1:6" ht="25.5" customHeight="1">
      <c r="A29" s="119" t="s">
        <v>92</v>
      </c>
      <c r="B29" s="120"/>
      <c r="C29" s="69">
        <f>SUM(C20,C28)</f>
        <v>117122.93000000001</v>
      </c>
      <c r="D29" s="69">
        <f>SUM(D20,D28)</f>
        <v>138424.608</v>
      </c>
      <c r="E29" s="66">
        <f t="shared" si="1"/>
        <v>18.187453131508914</v>
      </c>
      <c r="F29" s="67">
        <f>D29/D29%</f>
        <v>100</v>
      </c>
    </row>
    <row r="30" ht="20.25">
      <c r="F30" s="59" t="s">
        <v>93</v>
      </c>
    </row>
  </sheetData>
  <sheetProtection password="CC06" sheet="1"/>
  <mergeCells count="17">
    <mergeCell ref="A1:G1"/>
    <mergeCell ref="A2:G2"/>
    <mergeCell ref="A4:F4"/>
    <mergeCell ref="A5:F5"/>
    <mergeCell ref="E6:F6"/>
    <mergeCell ref="A7:A9"/>
    <mergeCell ref="B7:B9"/>
    <mergeCell ref="C7:C8"/>
    <mergeCell ref="D7:D8"/>
    <mergeCell ref="E7:E8"/>
    <mergeCell ref="F7:F8"/>
    <mergeCell ref="A28:B28"/>
    <mergeCell ref="A29:B29"/>
    <mergeCell ref="A10:F10"/>
    <mergeCell ref="A12:A13"/>
    <mergeCell ref="A20:B20"/>
    <mergeCell ref="A22:F22"/>
  </mergeCells>
  <printOptions/>
  <pageMargins left="0.18" right="0.39" top="0.17" bottom="0.16" header="0.16" footer="0.16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rightToLeft="1" zoomScale="75" zoomScaleNormal="75" zoomScalePageLayoutView="0" workbookViewId="0" topLeftCell="A1">
      <selection activeCell="B10" sqref="B10:C14"/>
    </sheetView>
  </sheetViews>
  <sheetFormatPr defaultColWidth="9.140625" defaultRowHeight="12.75"/>
  <cols>
    <col min="1" max="1" width="70.8515625" style="0" customWidth="1"/>
    <col min="2" max="2" width="32.28125" style="0" customWidth="1"/>
    <col min="3" max="3" width="36.57421875" style="0" customWidth="1"/>
    <col min="4" max="4" width="12.421875" style="0" customWidth="1"/>
  </cols>
  <sheetData>
    <row r="1" spans="2:3" s="18" customFormat="1" ht="30" customHeight="1">
      <c r="B1" s="18" t="s">
        <v>82</v>
      </c>
      <c r="C1" s="18" t="s">
        <v>87</v>
      </c>
    </row>
    <row r="2" spans="1:3" s="18" customFormat="1" ht="30" customHeight="1">
      <c r="A2" s="18" t="s">
        <v>14</v>
      </c>
      <c r="B2" s="52">
        <v>31940.962</v>
      </c>
      <c r="C2" s="52">
        <v>33830.281</v>
      </c>
    </row>
    <row r="3" spans="1:3" s="18" customFormat="1" ht="30" customHeight="1">
      <c r="A3" s="20" t="s">
        <v>8</v>
      </c>
      <c r="B3" s="52">
        <v>8183.584</v>
      </c>
      <c r="C3" s="52">
        <v>9011.346</v>
      </c>
    </row>
    <row r="4" spans="1:3" s="18" customFormat="1" ht="30" customHeight="1">
      <c r="A4" s="20" t="s">
        <v>24</v>
      </c>
      <c r="B4" s="52">
        <v>13581.281</v>
      </c>
      <c r="C4" s="52">
        <v>14075.193</v>
      </c>
    </row>
    <row r="5" spans="1:3" s="18" customFormat="1" ht="30" customHeight="1">
      <c r="A5" s="20" t="s">
        <v>25</v>
      </c>
      <c r="B5" s="52">
        <v>1930.676</v>
      </c>
      <c r="C5" s="52">
        <v>1444.589</v>
      </c>
    </row>
    <row r="6" spans="1:3" s="18" customFormat="1" ht="30" customHeight="1">
      <c r="A6" s="20" t="s">
        <v>48</v>
      </c>
      <c r="B6" s="52">
        <v>3009.915</v>
      </c>
      <c r="C6" s="52">
        <v>2749.334</v>
      </c>
    </row>
    <row r="7" spans="1:3" s="18" customFormat="1" ht="30" customHeight="1">
      <c r="A7" s="20" t="s">
        <v>26</v>
      </c>
      <c r="B7" s="52">
        <v>3207.566</v>
      </c>
      <c r="C7" s="52">
        <v>3155.369</v>
      </c>
    </row>
    <row r="8" spans="1:3" s="18" customFormat="1" ht="30" customHeight="1">
      <c r="A8" s="20" t="s">
        <v>54</v>
      </c>
      <c r="B8" s="53">
        <v>5722.476</v>
      </c>
      <c r="C8" s="53">
        <v>6779.52</v>
      </c>
    </row>
    <row r="9" spans="1:3" s="18" customFormat="1" ht="30" customHeight="1">
      <c r="A9" s="20" t="s">
        <v>55</v>
      </c>
      <c r="B9" s="53">
        <v>9577.924</v>
      </c>
      <c r="C9" s="53">
        <v>10712.903</v>
      </c>
    </row>
    <row r="10" spans="1:4" ht="20.25">
      <c r="A10" s="15" t="s">
        <v>50</v>
      </c>
      <c r="B10" s="14">
        <v>12835.678</v>
      </c>
      <c r="C10" s="14">
        <v>22434.796</v>
      </c>
      <c r="D10" s="14"/>
    </row>
    <row r="11" spans="1:4" ht="40.5">
      <c r="A11" s="16" t="s">
        <v>76</v>
      </c>
      <c r="B11" s="17">
        <v>8932.527</v>
      </c>
      <c r="C11" s="17">
        <v>8573.806</v>
      </c>
      <c r="D11" s="17"/>
    </row>
    <row r="12" spans="1:4" ht="20.25">
      <c r="A12" s="15" t="s">
        <v>22</v>
      </c>
      <c r="B12" s="14">
        <v>10650</v>
      </c>
      <c r="C12" s="14">
        <v>18000</v>
      </c>
      <c r="D12" s="14"/>
    </row>
    <row r="13" spans="1:4" ht="20.25">
      <c r="A13" s="15" t="s">
        <v>23</v>
      </c>
      <c r="B13" s="14">
        <v>4759.692</v>
      </c>
      <c r="C13" s="14">
        <v>6100</v>
      </c>
      <c r="D13" s="14"/>
    </row>
    <row r="14" spans="1:3" ht="20.25">
      <c r="A14" s="15" t="s">
        <v>71</v>
      </c>
      <c r="B14" s="53">
        <v>2790.649</v>
      </c>
      <c r="C14" s="53">
        <v>1557.471</v>
      </c>
    </row>
    <row r="15" spans="2:3" ht="20.25">
      <c r="B15" s="38">
        <f>SUM(B10:B14)</f>
        <v>39968.546</v>
      </c>
      <c r="C15" s="38">
        <f>SUM(C10:C14)</f>
        <v>56666.073</v>
      </c>
    </row>
    <row r="16" spans="2:3" ht="12.75">
      <c r="B16" s="58">
        <f>SUM(B2:B14)</f>
        <v>117122.93000000001</v>
      </c>
      <c r="C16" s="58">
        <f>SUM(C2:C14)</f>
        <v>138424.60799999998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XP</cp:lastModifiedBy>
  <cp:lastPrinted>2012-12-17T07:27:53Z</cp:lastPrinted>
  <dcterms:created xsi:type="dcterms:W3CDTF">2006-12-10T17:58:10Z</dcterms:created>
  <dcterms:modified xsi:type="dcterms:W3CDTF">2013-04-15T07:12:02Z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VMCDCHTSR4DK-1797567310-675</vt:lpwstr>
  </property>
  <property fmtid="{D5CDD505-2E9C-101B-9397-08002B2CF9AE}" pid="4" name="_dlc_DocIdItemGu">
    <vt:lpwstr>36048f2c-f499-4f4a-b783-7e663dd6c153</vt:lpwstr>
  </property>
  <property fmtid="{D5CDD505-2E9C-101B-9397-08002B2CF9AE}" pid="5" name="_dlc_DocIdU">
    <vt:lpwstr>http://cms-mof/_layouts/DocIdRedir.aspx?ID=VMCDCHTSR4DK-1797567310-675, VMCDCHTSR4DK-1797567310-675</vt:lpwstr>
  </property>
</Properties>
</file>