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620" yWindow="15" windowWidth="9885" windowHeight="7575" tabRatio="923"/>
  </bookViews>
  <sheets>
    <sheet name="مصرف حسب الوزارات" sheetId="5" r:id="rId1"/>
    <sheet name="مصرف حسب تصنيف الوزارات اقتصادي" sheetId="6" r:id="rId2"/>
    <sheet name="مصرف حسب التصنيف الاقتصادي" sheetId="7" r:id="rId3"/>
    <sheet name="انوع الاستثمار" sheetId="4" r:id="rId4"/>
    <sheet name="ايرادات حسب التصنيف الاقتصادي" sheetId="9" r:id="rId5"/>
    <sheet name="ملخص السلف " sheetId="10" r:id="rId6"/>
    <sheet name="ايرادات النفطية والغير نفطية" sheetId="11" r:id="rId7"/>
  </sheets>
  <calcPr calcId="145621"/>
</workbook>
</file>

<file path=xl/calcChain.xml><?xml version="1.0" encoding="utf-8"?>
<calcChain xmlns="http://schemas.openxmlformats.org/spreadsheetml/2006/main">
  <c r="B5" i="10" l="1"/>
  <c r="D19" i="7" l="1"/>
  <c r="D18" i="7"/>
  <c r="D10" i="7"/>
  <c r="G58" i="6" l="1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57" i="6"/>
  <c r="C78" i="6"/>
  <c r="D78" i="6"/>
  <c r="E78" i="6"/>
  <c r="F78" i="6"/>
  <c r="B78" i="6"/>
  <c r="C51" i="6"/>
  <c r="D51" i="6"/>
  <c r="E51" i="6"/>
  <c r="F51" i="6"/>
  <c r="G51" i="6"/>
  <c r="H51" i="6"/>
  <c r="I51" i="6"/>
  <c r="J51" i="6"/>
  <c r="B51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8" i="6"/>
  <c r="C47" i="5"/>
  <c r="B47" i="5"/>
  <c r="G78" i="6" l="1"/>
  <c r="K51" i="6"/>
  <c r="B8" i="11" l="1"/>
  <c r="B6" i="11"/>
  <c r="B4" i="11"/>
  <c r="B7" i="11" s="1"/>
  <c r="D11" i="9" l="1"/>
  <c r="D13" i="9" s="1"/>
  <c r="D47" i="5" l="1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 l="1"/>
</calcChain>
</file>

<file path=xl/sharedStrings.xml><?xml version="1.0" encoding="utf-8"?>
<sst xmlns="http://schemas.openxmlformats.org/spreadsheetml/2006/main" count="219" uniqueCount="140">
  <si>
    <t>اسماء الوزارات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</si>
  <si>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</si>
  <si>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</si>
  <si>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</si>
  <si>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</si>
  <si>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</si>
  <si>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</si>
  <si>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</si>
  <si>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</si>
  <si>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</si>
  <si>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</si>
  <si>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</si>
  <si>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</si>
  <si>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الزراعة</t>
  </si>
  <si>
    <t>وزارة الموارد المائية</t>
  </si>
  <si>
    <t>وزارة النفط</t>
  </si>
  <si>
    <t>وزارة الصناعة والمعادن</t>
  </si>
  <si>
    <t>وزارة التعليم العالي والبحث العلمي</t>
  </si>
  <si>
    <t>وزارة الكهرباء</t>
  </si>
  <si>
    <t>وزارة الاتصالات</t>
  </si>
  <si>
    <t>وزارة المهجرين والمهاجرين</t>
  </si>
  <si>
    <t>دوائر غير مرتبطة بوزارة</t>
  </si>
  <si>
    <t xml:space="preserve">المجموع العام </t>
  </si>
  <si>
    <t>اسماء الفصول</t>
  </si>
  <si>
    <t>اسمــــاء الــوزارات</t>
  </si>
  <si>
    <t>المستلزمات الخدمية</t>
  </si>
  <si>
    <t>المستلزمات السلعية</t>
  </si>
  <si>
    <t>اسماء القطاعات</t>
  </si>
  <si>
    <t>مجموع القطاع ( 01 )  القطاع الزراعي</t>
  </si>
  <si>
    <t>مجموع القطاع ( 02 )  القطاع الصناعي</t>
  </si>
  <si>
    <t>مجموع القطاع ( 03 )  قطاع النقل والاتصالات</t>
  </si>
  <si>
    <t>مجموع القطاع ( 04 )  مباني وخدمات</t>
  </si>
  <si>
    <t>مجموع القطاع ( 05 )  التربية والتعليم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</si>
  <si>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</si>
  <si>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</si>
  <si>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</si>
  <si>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</si>
  <si>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</si>
  <si>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</si>
  <si>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الموازنة الاستثمارية</t>
  </si>
  <si>
    <t>الموازنة الجارية</t>
  </si>
  <si>
    <t xml:space="preserve"> الموازنة الاستثمارية </t>
  </si>
  <si>
    <t>مجموع الوزاره</t>
  </si>
  <si>
    <t xml:space="preserve">الموازنة الجارية   </t>
  </si>
  <si>
    <t>وزارة الصحة والبيئة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</si>
  <si>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</si>
  <si>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</si>
  <si>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</si>
  <si>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</si>
  <si>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</si>
  <si>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</si>
  <si>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محافظة كربلاء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</si>
  <si>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</si>
  <si>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</si>
  <si>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</si>
  <si>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</si>
  <si>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الاستثمار( 5 ) استراتيجية التخفيف من الفقر</t>
  </si>
  <si>
    <t>انواع الاستثمار</t>
  </si>
  <si>
    <t xml:space="preserve"> </t>
  </si>
  <si>
    <t>محافظة بابل</t>
  </si>
  <si>
    <t>مجلس الدولة</t>
  </si>
  <si>
    <t>سلف الموازنة الجارية</t>
  </si>
  <si>
    <t>سلف الموازنة الاستثمارية</t>
  </si>
  <si>
    <t>سلف الموازنة الاجمالية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</si>
  <si>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</si>
  <si>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</si>
  <si>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</si>
  <si>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</si>
  <si>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</si>
  <si>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</si>
  <si>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مجلس القضاء الاعلى</t>
  </si>
  <si>
    <t>المحكمة الاتحادية العليا</t>
  </si>
  <si>
    <t xml:space="preserve">تقرير بالمصروفات الفعلية بمستوى الوزارات حسب التصنيف الاقتصادي للموازنه الجارية </t>
  </si>
  <si>
    <t>تقرير بالمصروفات حسب التصنيف الاقتصادي للموازنة الجارية</t>
  </si>
  <si>
    <t xml:space="preserve">تقرير بالمصروفات حسب القطاعات للموازنة الاستثمارية  </t>
  </si>
  <si>
    <t xml:space="preserve">تقرير بالمصروفات للموازنة الاستثمارية بمستوى انواع الاستثمار   </t>
  </si>
  <si>
    <t xml:space="preserve">ملخص السلف  </t>
  </si>
  <si>
    <t xml:space="preserve">تقرير بالمصروفات الفعلية بمستوى الوزارات حسب التصنيف الاقتصادي للموازنه الاستثمارية </t>
  </si>
  <si>
    <t>محافظة الانبار</t>
  </si>
  <si>
    <t>محافظة صلاح الدين</t>
  </si>
  <si>
    <t>محافظة نينوى</t>
  </si>
  <si>
    <t>وزارة التخطيط</t>
  </si>
  <si>
    <t>محافظة البصرة</t>
  </si>
  <si>
    <t>محافظة ذي قار</t>
  </si>
  <si>
    <t>المجموع العام للفصول</t>
  </si>
  <si>
    <t>وزارة الاعمار والاسكان والبلديات العامة</t>
  </si>
  <si>
    <t xml:space="preserve">المجموع العام                 </t>
  </si>
  <si>
    <t>تقرير بالمصروفات الفعلية على مستوى الوزارات  حسب التصنيف الاداري</t>
  </si>
  <si>
    <t xml:space="preserve">محافظة ميسان </t>
  </si>
  <si>
    <t>نوع النفقة</t>
  </si>
  <si>
    <t>البرامج الخاصة</t>
  </si>
  <si>
    <t xml:space="preserve"> تقرير بالايرادات حسب التصنيف الاقتصادي للموازنة الاتحادية  </t>
  </si>
  <si>
    <t>المديونية(خدمة الدين)</t>
  </si>
  <si>
    <t>مجموع الوزارات</t>
  </si>
  <si>
    <t>أسماء الوزارات</t>
  </si>
  <si>
    <t>صيانة الموجودات</t>
  </si>
  <si>
    <t xml:space="preserve">الرعاية الاجتماعية </t>
  </si>
  <si>
    <t>مجلس القضاء الأعلى</t>
  </si>
  <si>
    <t xml:space="preserve">النفقات الرأسمالية </t>
  </si>
  <si>
    <t>وزارة العمل والشؤون الاجتماعية</t>
  </si>
  <si>
    <t>وزارة الدفاع</t>
  </si>
  <si>
    <t xml:space="preserve">وزارة الاعمار والاسكان والبلديات </t>
  </si>
  <si>
    <t>الموازنة الاتحادية</t>
  </si>
  <si>
    <t>النفقات الجارية</t>
  </si>
  <si>
    <t>تقرير بالأيرادات النفطية والغير نفطية ونسبة كل منهما من اجمالي الايرادات للموازنة الاتحادية</t>
  </si>
  <si>
    <t>النفقات الرأسمالية</t>
  </si>
  <si>
    <t>نوع الإيرادات</t>
  </si>
  <si>
    <t>العدد</t>
  </si>
  <si>
    <t>اسم العدد</t>
  </si>
  <si>
    <t xml:space="preserve">الايرادت الجارية </t>
  </si>
  <si>
    <t>الايرادات النفطية والثروات المعدنية</t>
  </si>
  <si>
    <t xml:space="preserve">الضرائب على الدخول والثروات </t>
  </si>
  <si>
    <t>الضرائب السلعية ورسوم الانتاج</t>
  </si>
  <si>
    <t>الرسوم</t>
  </si>
  <si>
    <t>حصة الموازنة من ارباح القطاع العام</t>
  </si>
  <si>
    <t>الايرادات التحويلية</t>
  </si>
  <si>
    <t>ايرادات اخرى</t>
  </si>
  <si>
    <t>مجموع الايرادات الجارية</t>
  </si>
  <si>
    <t>الايرادات الرأسمالية</t>
  </si>
  <si>
    <t>المجموع الكلي</t>
  </si>
  <si>
    <t xml:space="preserve">المديونية </t>
  </si>
  <si>
    <t>المنح والاعانات والفوائد والمصروفات الاخرى</t>
  </si>
  <si>
    <t xml:space="preserve">وزارة المهجرين والمهاجرين </t>
  </si>
  <si>
    <t>نوع الاستثمار( 4 ) انعاش الاهوار</t>
  </si>
  <si>
    <t xml:space="preserve">مجموع النفقات الجارية </t>
  </si>
  <si>
    <t>مجموع  البرامج الخاصة</t>
  </si>
  <si>
    <t>تعويضات الموظفين</t>
  </si>
  <si>
    <t>الرعاية الاجتماعية</t>
  </si>
  <si>
    <t xml:space="preserve">خدمة الدين </t>
  </si>
  <si>
    <t>وزارة المالية دائرة المحاسبة قسم التوحيد/ نظام توحيد حسابات الدولة على الموازنة الجارية والاستثمارية  لغاية الفصل الاول لسنه 2021</t>
  </si>
  <si>
    <t>وزارة المالية دائرة المحاسبة قسم التوحيد/ نظام توحيد حسابات الدولة على الموازنة الجارية  لغاية الفصل الاول لسنه 2021</t>
  </si>
  <si>
    <t>وزارة المالية دائرة المحاسبة قسم التوحيد/ نظام توحيد حسابات الدولة على الموازنة الاتحادية لغاية الفصل الاول  لسنه 2021</t>
  </si>
  <si>
    <t>وزارة المالية دائرة المحاسبة قسم التوحيد/ نظام توحيد حسابات الدولة على الموازنة الجارية لغاية  الفصل الاول  لسنه 2021</t>
  </si>
  <si>
    <t>وزارة المالية دائرة المحاسبة قسم التوحيد/ نظام توحيد حسابات الدولة على الموازنة الاستثمارية  لغاية  الفصل الاول لسنه 2021</t>
  </si>
  <si>
    <t>وزارة المالية دائرة المحاسبة قسم التوحيد/ نظام توحيد حسابات الدولة على الموازنة الاستثمارية  لغاية  الفصل الاول  لسنه 2021</t>
  </si>
  <si>
    <t>وزارة المالية دائرة المحاسبة قسم التوحيد/ نظام توحيد حسابات الدولة على الموازنة الاتحادية لغاية  الفصل الاول لسنه 2021</t>
  </si>
  <si>
    <t>وزارة المالية دائرة المحاسبة قسم التوحيد/ نظام توحيد حسابات الدولة على الموازنة الجارية والاستثمارية  لغاية الفصل الاول  لسنه 2021</t>
  </si>
  <si>
    <t>وزارة المالية دائرة المحاسبة قسم التوحيد/ نظام توحيد حسابات الدولة على الموازنة لاتحادية  لغاية الفصل الاول لسنه 2021</t>
  </si>
  <si>
    <t>وزارة المالية دائرة المحاسبة قسم التوحيد/ نظام توحيد حسابات الدولة على الموازنة االاستثمارية  لغاية الفصل الاول لسنه 2021</t>
  </si>
  <si>
    <t>1263115590+D15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</si>
</sst>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-* #,##0.00_-;\-* #,##0.00_-;_-* &quot;-&quot;??_-;_-@_-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3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6"/>
      <color theme="1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D4A47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FF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1">
    <xf numFmtId="0" fontId="0" fillId="0" borderId="0" xfId="0"/>
    <xf numFmtId="0" fontId="5" fillId="2" borderId="1" xfId="1" applyFont="1" applyFill="1" applyBorder="1"/>
    <xf numFmtId="0" fontId="6" fillId="0" borderId="0" xfId="1" applyFont="1"/>
    <xf numFmtId="0" fontId="5" fillId="2" borderId="1" xfId="0" applyFont="1" applyFill="1" applyBorder="1"/>
    <xf numFmtId="0" fontId="6" fillId="0" borderId="0" xfId="25" applyFont="1"/>
    <xf numFmtId="0" fontId="5" fillId="2" borderId="1" xfId="25" applyFont="1" applyFill="1" applyBorder="1"/>
    <xf numFmtId="0" fontId="8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3" fontId="8" fillId="4" borderId="1" xfId="25" applyNumberFormat="1" applyFont="1" applyFill="1" applyBorder="1" applyAlignment="1">
      <alignment horizontal="center" vertical="center"/>
    </xf>
    <xf numFmtId="3" fontId="8" fillId="3" borderId="1" xfId="25" applyNumberFormat="1" applyFont="1" applyFill="1" applyBorder="1" applyAlignment="1">
      <alignment horizontal="center" vertical="center"/>
    </xf>
    <xf numFmtId="3" fontId="8" fillId="8" borderId="1" xfId="25" applyNumberFormat="1" applyFont="1" applyFill="1" applyBorder="1" applyAlignment="1">
      <alignment horizontal="center" vertical="center"/>
    </xf>
    <xf numFmtId="3" fontId="8" fillId="9" borderId="1" xfId="25" applyNumberFormat="1" applyFont="1" applyFill="1" applyBorder="1" applyAlignment="1">
      <alignment horizontal="center" vertical="center"/>
    </xf>
    <xf numFmtId="0" fontId="8" fillId="10" borderId="1" xfId="25" applyFont="1" applyFill="1" applyBorder="1" applyAlignment="1">
      <alignment horizontal="center" vertical="center"/>
    </xf>
    <xf numFmtId="0" fontId="8" fillId="12" borderId="1" xfId="25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readingOrder="2"/>
    </xf>
    <xf numFmtId="3" fontId="5" fillId="6" borderId="1" xfId="1" applyNumberFormat="1" applyFont="1" applyFill="1" applyBorder="1" applyAlignment="1">
      <alignment horizontal="right" readingOrder="2"/>
    </xf>
    <xf numFmtId="3" fontId="5" fillId="6" borderId="1" xfId="0" applyNumberFormat="1" applyFont="1" applyFill="1" applyBorder="1" applyAlignment="1">
      <alignment horizontal="center" readingOrder="2"/>
    </xf>
    <xf numFmtId="3" fontId="5" fillId="6" borderId="1" xfId="22" applyNumberFormat="1" applyFont="1" applyFill="1" applyBorder="1" applyAlignment="1">
      <alignment horizontal="center" readingOrder="2"/>
    </xf>
    <xf numFmtId="3" fontId="5" fillId="6" borderId="1" xfId="22" applyNumberFormat="1" applyFont="1" applyFill="1" applyBorder="1" applyAlignment="1">
      <alignment horizontal="right" readingOrder="2"/>
    </xf>
    <xf numFmtId="3" fontId="8" fillId="6" borderId="1" xfId="22" applyNumberFormat="1" applyFont="1" applyFill="1" applyBorder="1" applyAlignment="1">
      <alignment horizontal="center" readingOrder="2"/>
    </xf>
    <xf numFmtId="3" fontId="5" fillId="6" borderId="1" xfId="16" applyNumberFormat="1" applyFont="1" applyFill="1" applyBorder="1" applyAlignment="1">
      <alignment horizontal="right" readingOrder="2"/>
    </xf>
    <xf numFmtId="0" fontId="5" fillId="14" borderId="1" xfId="0" applyFont="1" applyFill="1" applyBorder="1"/>
    <xf numFmtId="0" fontId="5" fillId="14" borderId="1" xfId="1" applyFont="1" applyFill="1" applyBorder="1"/>
    <xf numFmtId="0" fontId="5" fillId="15" borderId="2" xfId="1" applyFont="1" applyFill="1" applyBorder="1" applyAlignment="1">
      <alignment vertical="center"/>
    </xf>
    <xf numFmtId="0" fontId="5" fillId="14" borderId="1" xfId="1" applyFont="1" applyFill="1" applyBorder="1" applyAlignment="1">
      <alignment horizontal="right"/>
    </xf>
    <xf numFmtId="3" fontId="5" fillId="16" borderId="1" xfId="0" applyNumberFormat="1" applyFont="1" applyFill="1" applyBorder="1" applyAlignment="1">
      <alignment horizontal="center" readingOrder="2"/>
    </xf>
    <xf numFmtId="0" fontId="5" fillId="13" borderId="2" xfId="25" applyFont="1" applyFill="1" applyBorder="1" applyAlignment="1">
      <alignment vertical="center"/>
    </xf>
    <xf numFmtId="3" fontId="5" fillId="6" borderId="1" xfId="25" applyNumberFormat="1" applyFont="1" applyFill="1" applyBorder="1" applyAlignment="1">
      <alignment horizontal="center" readingOrder="2"/>
    </xf>
    <xf numFmtId="3" fontId="6" fillId="0" borderId="0" xfId="1" applyNumberFormat="1" applyFont="1"/>
    <xf numFmtId="3" fontId="5" fillId="18" borderId="1" xfId="0" applyNumberFormat="1" applyFont="1" applyFill="1" applyBorder="1" applyAlignment="1">
      <alignment horizontal="center" readingOrder="2"/>
    </xf>
    <xf numFmtId="0" fontId="5" fillId="13" borderId="6" xfId="0" applyFont="1" applyFill="1" applyBorder="1" applyAlignment="1">
      <alignment horizontal="center" vertical="center" wrapText="1"/>
    </xf>
    <xf numFmtId="0" fontId="5" fillId="13" borderId="1" xfId="1" applyFont="1" applyFill="1" applyBorder="1" applyAlignment="1">
      <alignment horizontal="center" vertical="center"/>
    </xf>
    <xf numFmtId="3" fontId="5" fillId="19" borderId="1" xfId="0" applyNumberFormat="1" applyFont="1" applyFill="1" applyBorder="1" applyAlignment="1">
      <alignment horizontal="center" readingOrder="2"/>
    </xf>
    <xf numFmtId="0" fontId="5" fillId="19" borderId="1" xfId="1" applyFont="1" applyFill="1" applyBorder="1"/>
    <xf numFmtId="0" fontId="6" fillId="20" borderId="0" xfId="1" applyFont="1" applyFill="1"/>
    <xf numFmtId="9" fontId="9" fillId="6" borderId="1" xfId="23" applyFont="1" applyFill="1" applyBorder="1" applyAlignment="1">
      <alignment horizontal="right" indent="1" readingOrder="2"/>
    </xf>
    <xf numFmtId="3" fontId="6" fillId="0" borderId="0" xfId="25" applyNumberFormat="1" applyFont="1"/>
    <xf numFmtId="0" fontId="9" fillId="2" borderId="1" xfId="25" applyFont="1" applyFill="1" applyBorder="1"/>
    <xf numFmtId="3" fontId="9" fillId="6" borderId="1" xfId="16" applyNumberFormat="1" applyFont="1" applyFill="1" applyBorder="1" applyAlignment="1">
      <alignment horizontal="right" indent="1" readingOrder="2"/>
    </xf>
    <xf numFmtId="0" fontId="12" fillId="0" borderId="0" xfId="25" applyFont="1"/>
    <xf numFmtId="0" fontId="9" fillId="21" borderId="1" xfId="0" applyFont="1" applyFill="1" applyBorder="1" applyAlignment="1">
      <alignment horizontal="center" readingOrder="2"/>
    </xf>
    <xf numFmtId="0" fontId="9" fillId="2" borderId="1" xfId="0" applyFont="1" applyFill="1" applyBorder="1" applyAlignment="1">
      <alignment readingOrder="2"/>
    </xf>
    <xf numFmtId="3" fontId="9" fillId="2" borderId="1" xfId="0" applyNumberFormat="1" applyFont="1" applyFill="1" applyBorder="1" applyAlignment="1">
      <alignment readingOrder="2"/>
    </xf>
    <xf numFmtId="3" fontId="9" fillId="22" borderId="1" xfId="0" applyNumberFormat="1" applyFont="1" applyFill="1" applyBorder="1" applyAlignment="1">
      <alignment readingOrder="2"/>
    </xf>
    <xf numFmtId="0" fontId="9" fillId="16" borderId="1" xfId="0" applyFont="1" applyFill="1" applyBorder="1" applyAlignment="1">
      <alignment vertical="center" readingOrder="2"/>
    </xf>
    <xf numFmtId="0" fontId="8" fillId="10" borderId="1" xfId="25" applyFont="1" applyFill="1" applyBorder="1" applyAlignment="1">
      <alignment horizontal="center" vertical="center" wrapText="1"/>
    </xf>
    <xf numFmtId="0" fontId="5" fillId="16" borderId="1" xfId="1" applyFont="1" applyFill="1" applyBorder="1" applyAlignment="1">
      <alignment horizontal="center"/>
    </xf>
    <xf numFmtId="0" fontId="5" fillId="17" borderId="8" xfId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 indent="1" readingOrder="2"/>
    </xf>
    <xf numFmtId="0" fontId="5" fillId="16" borderId="1" xfId="1" applyFont="1" applyFill="1" applyBorder="1" applyAlignment="1">
      <alignment horizontal="right" indent="1"/>
    </xf>
    <xf numFmtId="0" fontId="5" fillId="2" borderId="1" xfId="1" applyFont="1" applyFill="1" applyBorder="1" applyAlignment="1">
      <alignment horizontal="right" indent="1"/>
    </xf>
    <xf numFmtId="0" fontId="5" fillId="13" borderId="1" xfId="1" applyFont="1" applyFill="1" applyBorder="1" applyAlignment="1">
      <alignment horizontal="center" vertical="top"/>
    </xf>
    <xf numFmtId="0" fontId="5" fillId="16" borderId="1" xfId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indent="1"/>
    </xf>
    <xf numFmtId="0" fontId="5" fillId="5" borderId="3" xfId="8" applyFont="1" applyFill="1" applyBorder="1" applyAlignment="1">
      <alignment horizontal="center" vertical="center"/>
    </xf>
    <xf numFmtId="0" fontId="5" fillId="5" borderId="4" xfId="8" applyFont="1" applyFill="1" applyBorder="1" applyAlignment="1">
      <alignment horizontal="center" vertical="center"/>
    </xf>
    <xf numFmtId="0" fontId="5" fillId="5" borderId="5" xfId="8" applyFont="1" applyFill="1" applyBorder="1" applyAlignment="1">
      <alignment horizontal="center" vertical="center"/>
    </xf>
    <xf numFmtId="0" fontId="5" fillId="5" borderId="3" xfId="8" applyFont="1" applyFill="1" applyBorder="1" applyAlignment="1">
      <alignment horizontal="center"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5" fillId="5" borderId="5" xfId="8" applyFont="1" applyFill="1" applyBorder="1" applyAlignment="1">
      <alignment horizontal="center" vertical="center" wrapText="1"/>
    </xf>
    <xf numFmtId="0" fontId="11" fillId="19" borderId="3" xfId="25" applyFont="1" applyFill="1" applyBorder="1" applyAlignment="1">
      <alignment horizontal="center" vertical="center"/>
    </xf>
    <xf numFmtId="0" fontId="11" fillId="19" borderId="4" xfId="25" applyFont="1" applyFill="1" applyBorder="1" applyAlignment="1">
      <alignment horizontal="center" vertical="center"/>
    </xf>
    <xf numFmtId="0" fontId="11" fillId="19" borderId="5" xfId="25" applyFont="1" applyFill="1" applyBorder="1" applyAlignment="1">
      <alignment horizontal="center" vertical="center"/>
    </xf>
    <xf numFmtId="0" fontId="5" fillId="5" borderId="3" xfId="25" applyFont="1" applyFill="1" applyBorder="1" applyAlignment="1">
      <alignment horizontal="center" vertical="center"/>
    </xf>
    <xf numFmtId="0" fontId="5" fillId="5" borderId="4" xfId="25" applyFont="1" applyFill="1" applyBorder="1" applyAlignment="1">
      <alignment horizontal="center" vertical="center"/>
    </xf>
    <xf numFmtId="0" fontId="5" fillId="5" borderId="5" xfId="25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8" fillId="11" borderId="2" xfId="25" applyFont="1" applyFill="1" applyBorder="1" applyAlignment="1">
      <alignment horizontal="center" vertical="center"/>
    </xf>
    <xf numFmtId="0" fontId="8" fillId="11" borderId="6" xfId="25" applyFont="1" applyFill="1" applyBorder="1" applyAlignment="1">
      <alignment horizontal="center" vertical="center"/>
    </xf>
    <xf numFmtId="0" fontId="8" fillId="13" borderId="2" xfId="25" applyFont="1" applyFill="1" applyBorder="1" applyAlignment="1">
      <alignment horizontal="center" vertical="center" wrapText="1"/>
    </xf>
    <xf numFmtId="0" fontId="8" fillId="13" borderId="6" xfId="25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readingOrder="2"/>
    </xf>
    <xf numFmtId="0" fontId="9" fillId="2" borderId="5" xfId="0" applyFont="1" applyFill="1" applyBorder="1" applyAlignment="1">
      <alignment horizontal="center" vertical="center" readingOrder="2"/>
    </xf>
    <xf numFmtId="3" fontId="8" fillId="9" borderId="2" xfId="25" applyNumberFormat="1" applyFont="1" applyFill="1" applyBorder="1" applyAlignment="1">
      <alignment horizontal="center" vertical="center"/>
    </xf>
    <xf numFmtId="3" fontId="8" fillId="9" borderId="6" xfId="25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readingOrder="2"/>
    </xf>
    <xf numFmtId="0" fontId="9" fillId="3" borderId="6" xfId="0" applyFont="1" applyFill="1" applyBorder="1" applyAlignment="1">
      <alignment horizontal="center" vertical="center" readingOrder="2"/>
    </xf>
    <xf numFmtId="0" fontId="10" fillId="5" borderId="3" xfId="25" applyFont="1" applyFill="1" applyBorder="1" applyAlignment="1">
      <alignment horizontal="center" vertical="center"/>
    </xf>
    <xf numFmtId="0" fontId="10" fillId="5" borderId="4" xfId="25" applyFont="1" applyFill="1" applyBorder="1" applyAlignment="1">
      <alignment horizontal="center" vertical="center"/>
    </xf>
    <xf numFmtId="0" fontId="10" fillId="5" borderId="5" xfId="25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indent="1" readingOrder="2"/>
    </xf>
    <xf numFmtId="0" fontId="5" fillId="18" borderId="3" xfId="1" applyFont="1" applyFill="1" applyBorder="1" applyAlignment="1">
      <alignment horizontal="center"/>
    </xf>
    <xf numFmtId="0" fontId="5" fillId="18" borderId="5" xfId="1" applyFont="1" applyFill="1" applyBorder="1" applyAlignment="1">
      <alignment horizontal="center"/>
    </xf>
    <xf numFmtId="0" fontId="5" fillId="17" borderId="2" xfId="1" applyFont="1" applyFill="1" applyBorder="1" applyAlignment="1">
      <alignment horizontal="right" vertical="center" indent="1"/>
    </xf>
    <xf numFmtId="0" fontId="5" fillId="17" borderId="7" xfId="1" applyFont="1" applyFill="1" applyBorder="1" applyAlignment="1">
      <alignment horizontal="right" vertical="center" indent="1"/>
    </xf>
    <xf numFmtId="0" fontId="9" fillId="16" borderId="2" xfId="0" applyFont="1" applyFill="1" applyBorder="1" applyAlignment="1">
      <alignment horizontal="right" vertical="center" readingOrder="2"/>
    </xf>
    <xf numFmtId="0" fontId="9" fillId="16" borderId="7" xfId="0" applyFont="1" applyFill="1" applyBorder="1" applyAlignment="1">
      <alignment horizontal="right" vertical="center" readingOrder="2"/>
    </xf>
    <xf numFmtId="0" fontId="9" fillId="16" borderId="6" xfId="0" applyFont="1" applyFill="1" applyBorder="1" applyAlignment="1">
      <alignment horizontal="right" vertical="center" readingOrder="2"/>
    </xf>
    <xf numFmtId="0" fontId="9" fillId="22" borderId="3" xfId="0" applyFont="1" applyFill="1" applyBorder="1" applyAlignment="1">
      <alignment horizontal="center" vertical="center" readingOrder="2"/>
    </xf>
    <xf numFmtId="0" fontId="9" fillId="22" borderId="4" xfId="0" applyFont="1" applyFill="1" applyBorder="1" applyAlignment="1">
      <alignment horizontal="center" vertical="center" readingOrder="2"/>
    </xf>
    <xf numFmtId="0" fontId="9" fillId="22" borderId="5" xfId="0" applyFont="1" applyFill="1" applyBorder="1" applyAlignment="1">
      <alignment horizontal="center" vertical="center" readingOrder="2"/>
    </xf>
    <xf numFmtId="0" fontId="9" fillId="22" borderId="1" xfId="0" applyFont="1" applyFill="1" applyBorder="1" applyAlignment="1">
      <alignment horizontal="center" readingOrder="2"/>
    </xf>
    <xf numFmtId="0" fontId="5" fillId="5" borderId="1" xfId="24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3" xfId="24" applyFont="1" applyFill="1" applyBorder="1" applyAlignment="1">
      <alignment horizontal="center" vertical="center"/>
    </xf>
    <xf numFmtId="0" fontId="5" fillId="5" borderId="5" xfId="24" applyFont="1" applyFill="1" applyBorder="1" applyAlignment="1">
      <alignment horizontal="center" vertical="center"/>
    </xf>
    <xf numFmtId="0" fontId="9" fillId="5" borderId="3" xfId="24" applyFont="1" applyFill="1" applyBorder="1" applyAlignment="1">
      <alignment horizontal="center" vertical="center"/>
    </xf>
    <xf numFmtId="0" fontId="9" fillId="5" borderId="5" xfId="24" applyFont="1" applyFill="1" applyBorder="1" applyAlignment="1">
      <alignment horizontal="center" vertical="center"/>
    </xf>
    <xf numFmtId="0" fontId="9" fillId="5" borderId="3" xfId="25" applyFont="1" applyFill="1" applyBorder="1" applyAlignment="1">
      <alignment horizontal="center" vertical="center" wrapText="1"/>
    </xf>
    <xf numFmtId="0" fontId="9" fillId="5" borderId="5" xfId="25" applyFont="1" applyFill="1" applyBorder="1" applyAlignment="1">
      <alignment horizontal="center" vertical="center" wrapText="1"/>
    </xf>
  </cellXfs>
  <cellStyles count="40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Comma 6 2" xfId="27"/>
    <cellStyle name="Comma 6 2 2" xfId="28"/>
    <cellStyle name="Comma 7" xfId="29"/>
    <cellStyle name="Normal" xfId="0" builtinId="0"/>
    <cellStyle name="Normal 2" xfId="8"/>
    <cellStyle name="Normal 2 2" xfId="1"/>
    <cellStyle name="Normal 2 2 2" xfId="25"/>
    <cellStyle name="Normal 2 2 3" xfId="26"/>
    <cellStyle name="Normal 2 3" xfId="9"/>
    <cellStyle name="Normal 2 4" xfId="10"/>
    <cellStyle name="Normal 2 5" xfId="11"/>
    <cellStyle name="Normal 2 6" xfId="12"/>
    <cellStyle name="Normal 2 6 2" xfId="13"/>
    <cellStyle name="Normal 2 6 2 2" xfId="30"/>
    <cellStyle name="Normal 2 6 2 2 2" xfId="31"/>
    <cellStyle name="Normal 2 7" xfId="24"/>
    <cellStyle name="Normal 3" xfId="14"/>
    <cellStyle name="Normal 4" xfId="15"/>
    <cellStyle name="Normal 4 2" xfId="32"/>
    <cellStyle name="Normal 5" xfId="16"/>
    <cellStyle name="Normal 6" xfId="17"/>
    <cellStyle name="Normal 6 2" xfId="18"/>
    <cellStyle name="Normal 6 2 2" xfId="33"/>
    <cellStyle name="Normal 6 2 2 2" xfId="34"/>
    <cellStyle name="Normal 7" xfId="19"/>
    <cellStyle name="Normal 7 2" xfId="35"/>
    <cellStyle name="Normal 7 2 2" xfId="36"/>
    <cellStyle name="Normal 8" xfId="37"/>
    <cellStyle name="Normal 8 2" xfId="38"/>
    <cellStyle name="Normal 9" xfId="3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colors>
    <mruColors>
      <color rgb="FFD9FFEB"/>
      <color rgb="FF98FEC9"/>
      <color rgb="FF63FD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47"/>
  <sheetViews>
    <sheetView rightToLeft="1" tabSelected="1" zoomScale="73" zoomScaleNormal="73" workbookViewId="0">
      <selection sqref="A1:D1"/>
    </sheetView>
  </sheetViews>
  <sheetFormatPr defaultColWidth="9" defaultRowHeight="15" x14ac:dyDescent="0.2"/>
  <cols>
    <col min="1" max="1" width="33.125" style="2" customWidth="1"/>
    <col min="2" max="2" width="24.625" style="2" customWidth="1"/>
    <col min="3" max="3" width="23.375" style="2" customWidth="1"/>
    <col min="4" max="4" width="26.875" style="2" customWidth="1"/>
    <col min="5" max="16384" width="9" style="2"/>
  </cols>
  <sheetData>
    <row r="1" spans="1:4" ht="36.75" customHeight="1" x14ac:dyDescent="0.2">
      <c r="A1" s="58" t="s">
        <v>129</v>
      </c>
      <c r="B1" s="59"/>
      <c r="C1" s="59"/>
      <c r="D1" s="60"/>
    </row>
    <row r="2" spans="1:4" ht="26.25" customHeight="1" x14ac:dyDescent="0.2">
      <c r="A2" s="61" t="s">
        <v>87</v>
      </c>
      <c r="B2" s="62"/>
      <c r="C2" s="62"/>
      <c r="D2" s="63"/>
    </row>
    <row r="3" spans="1:4" ht="16.5" x14ac:dyDescent="0.2">
      <c r="A3" s="16" t="s">
        <v>0</v>
      </c>
      <c r="B3" s="6" t="s">
        <v>43</v>
      </c>
      <c r="C3" s="6" t="s">
        <v>39</v>
      </c>
      <c r="D3" s="6" t="s">
        <v>52</v>
      </c>
    </row>
    <row r="4" spans="1:4" ht="15.75" x14ac:dyDescent="0.25">
      <c r="A4" s="1" t="s">
        <v>1</v>
      </c>
      <c r="B4" s="17">
        <v>104606298933</v>
      </c>
      <c r="C4" s="17">
        <v>0</v>
      </c>
      <c r="D4" s="18">
        <f>B4+C4</f>
        <v>104606298933</v>
      </c>
    </row>
    <row r="5" spans="1:4" ht="15.75" x14ac:dyDescent="0.25">
      <c r="A5" s="1" t="s">
        <v>2</v>
      </c>
      <c r="B5" s="17">
        <v>9796482596</v>
      </c>
      <c r="C5" s="17">
        <v>0</v>
      </c>
      <c r="D5" s="18">
        <f t="shared" ref="D5:D47" si="0">B5+C5</f>
        <v>9796482596</v>
      </c>
    </row>
    <row r="6" spans="1:4" ht="15.75" x14ac:dyDescent="0.25">
      <c r="A6" s="1" t="s">
        <v>3</v>
      </c>
      <c r="B6" s="17">
        <v>1063640350877</v>
      </c>
      <c r="C6" s="17">
        <v>962052616</v>
      </c>
      <c r="D6" s="18">
        <f t="shared" si="0"/>
        <v>1064602403493</v>
      </c>
    </row>
    <row r="7" spans="1:4" ht="15.75" x14ac:dyDescent="0.25">
      <c r="A7" s="1" t="s">
        <v>4</v>
      </c>
      <c r="B7" s="17">
        <v>9650328953</v>
      </c>
      <c r="C7" s="17">
        <v>0</v>
      </c>
      <c r="D7" s="18">
        <f t="shared" si="0"/>
        <v>9650328953</v>
      </c>
    </row>
    <row r="8" spans="1:4" ht="15.75" x14ac:dyDescent="0.25">
      <c r="A8" s="1" t="s">
        <v>5</v>
      </c>
      <c r="B8" s="17">
        <v>5881875979667.5596</v>
      </c>
      <c r="C8" s="17">
        <v>27050</v>
      </c>
      <c r="D8" s="18">
        <f t="shared" si="0"/>
        <v>5881876006717.5596</v>
      </c>
    </row>
    <row r="9" spans="1:4" ht="15.75" x14ac:dyDescent="0.25">
      <c r="A9" s="1" t="s">
        <v>6</v>
      </c>
      <c r="B9" s="17">
        <v>2835490566564.1201</v>
      </c>
      <c r="C9" s="17">
        <v>0</v>
      </c>
      <c r="D9" s="18">
        <f t="shared" si="0"/>
        <v>2835490566564.1201</v>
      </c>
    </row>
    <row r="10" spans="1:4" ht="15.75" x14ac:dyDescent="0.25">
      <c r="A10" s="1" t="s">
        <v>99</v>
      </c>
      <c r="B10" s="17">
        <v>679764496060.53601</v>
      </c>
      <c r="C10" s="17">
        <v>0</v>
      </c>
      <c r="D10" s="18">
        <f t="shared" si="0"/>
        <v>679764496060.53601</v>
      </c>
    </row>
    <row r="11" spans="1:4" ht="15.75" x14ac:dyDescent="0.25">
      <c r="A11" s="1" t="s">
        <v>44</v>
      </c>
      <c r="B11" s="17">
        <v>323923230788</v>
      </c>
      <c r="C11" s="17">
        <v>7011857060</v>
      </c>
      <c r="D11" s="18">
        <f t="shared" si="0"/>
        <v>330935087848</v>
      </c>
    </row>
    <row r="12" spans="1:4" ht="15.75" x14ac:dyDescent="0.25">
      <c r="A12" s="1" t="s">
        <v>100</v>
      </c>
      <c r="B12" s="17">
        <v>1685124196857</v>
      </c>
      <c r="C12" s="17">
        <v>0</v>
      </c>
      <c r="D12" s="18">
        <f t="shared" si="0"/>
        <v>1685124196857</v>
      </c>
    </row>
    <row r="13" spans="1:4" ht="15.75" x14ac:dyDescent="0.25">
      <c r="A13" s="1" t="s">
        <v>7</v>
      </c>
      <c r="B13" s="17">
        <v>145925257092.60001</v>
      </c>
      <c r="C13" s="17">
        <v>5000</v>
      </c>
      <c r="D13" s="18">
        <f t="shared" si="0"/>
        <v>145925262092.60001</v>
      </c>
    </row>
    <row r="14" spans="1:4" ht="15.75" x14ac:dyDescent="0.25">
      <c r="A14" s="1" t="s">
        <v>8</v>
      </c>
      <c r="B14" s="17">
        <v>436799405963.70001</v>
      </c>
      <c r="C14" s="17">
        <v>0</v>
      </c>
      <c r="D14" s="18">
        <f t="shared" si="0"/>
        <v>436799405963.70001</v>
      </c>
    </row>
    <row r="15" spans="1:4" ht="15.75" x14ac:dyDescent="0.25">
      <c r="A15" s="1" t="s">
        <v>9</v>
      </c>
      <c r="B15" s="17">
        <v>17176479673</v>
      </c>
      <c r="C15" s="17">
        <v>0</v>
      </c>
      <c r="D15" s="18">
        <f t="shared" si="0"/>
        <v>17176479673</v>
      </c>
    </row>
    <row r="16" spans="1:4" ht="15.75" x14ac:dyDescent="0.25">
      <c r="A16" s="1" t="s">
        <v>10</v>
      </c>
      <c r="B16" s="17">
        <v>9164479618</v>
      </c>
      <c r="C16" s="17">
        <v>0</v>
      </c>
      <c r="D16" s="18">
        <f t="shared" si="0"/>
        <v>9164479618</v>
      </c>
    </row>
    <row r="17" spans="1:4" ht="15.75" x14ac:dyDescent="0.25">
      <c r="A17" s="1" t="s">
        <v>11</v>
      </c>
      <c r="B17" s="17">
        <v>25134376563</v>
      </c>
      <c r="C17" s="17">
        <v>0</v>
      </c>
      <c r="D17" s="18">
        <f t="shared" si="0"/>
        <v>25134376563</v>
      </c>
    </row>
    <row r="18" spans="1:4" ht="15.75" x14ac:dyDescent="0.25">
      <c r="A18" s="1" t="s">
        <v>12</v>
      </c>
      <c r="B18" s="17">
        <v>7229067986</v>
      </c>
      <c r="C18" s="17">
        <v>7544970909</v>
      </c>
      <c r="D18" s="18">
        <f t="shared" si="0"/>
        <v>14774038895</v>
      </c>
    </row>
    <row r="19" spans="1:4" ht="15.75" x14ac:dyDescent="0.25">
      <c r="A19" s="1" t="s">
        <v>101</v>
      </c>
      <c r="B19" s="17">
        <v>44031084675.499001</v>
      </c>
      <c r="C19" s="17">
        <v>76846787458</v>
      </c>
      <c r="D19" s="18">
        <f t="shared" si="0"/>
        <v>120877872133.49899</v>
      </c>
    </row>
    <row r="20" spans="1:4" ht="15.75" x14ac:dyDescent="0.25">
      <c r="A20" s="1" t="s">
        <v>13</v>
      </c>
      <c r="B20" s="17">
        <v>32110888463</v>
      </c>
      <c r="C20" s="17">
        <v>133889600</v>
      </c>
      <c r="D20" s="18">
        <f t="shared" si="0"/>
        <v>32244778063</v>
      </c>
    </row>
    <row r="21" spans="1:4" ht="15.75" x14ac:dyDescent="0.25">
      <c r="A21" s="1" t="s">
        <v>14</v>
      </c>
      <c r="B21" s="17">
        <v>50373221217</v>
      </c>
      <c r="C21" s="17">
        <v>5040513483</v>
      </c>
      <c r="D21" s="18">
        <f t="shared" si="0"/>
        <v>55413734700</v>
      </c>
    </row>
    <row r="22" spans="1:4" ht="15.75" x14ac:dyDescent="0.25">
      <c r="A22" s="1" t="s">
        <v>15</v>
      </c>
      <c r="B22" s="17">
        <v>6305832605.9189997</v>
      </c>
      <c r="C22" s="17">
        <v>45726876748.050003</v>
      </c>
      <c r="D22" s="18">
        <f t="shared" si="0"/>
        <v>52032709353.969002</v>
      </c>
    </row>
    <row r="23" spans="1:4" ht="15.75" x14ac:dyDescent="0.25">
      <c r="A23" s="1" t="s">
        <v>81</v>
      </c>
      <c r="B23" s="17">
        <v>10736153334.667</v>
      </c>
      <c r="C23" s="17">
        <v>2640967156</v>
      </c>
      <c r="D23" s="18">
        <f t="shared" si="0"/>
        <v>13377120490.667</v>
      </c>
    </row>
    <row r="24" spans="1:4" ht="15.75" x14ac:dyDescent="0.25">
      <c r="A24" s="1" t="s">
        <v>16</v>
      </c>
      <c r="B24" s="17">
        <v>246192942848</v>
      </c>
      <c r="C24" s="17">
        <v>15859488461.959</v>
      </c>
      <c r="D24" s="18">
        <f t="shared" si="0"/>
        <v>262052431309.95898</v>
      </c>
    </row>
    <row r="25" spans="1:4" ht="15.75" x14ac:dyDescent="0.25">
      <c r="A25" s="1" t="s">
        <v>17</v>
      </c>
      <c r="B25" s="17">
        <v>530144641560.40002</v>
      </c>
      <c r="C25" s="17">
        <v>270243000</v>
      </c>
      <c r="D25" s="18">
        <f t="shared" si="0"/>
        <v>530414884560.40002</v>
      </c>
    </row>
    <row r="26" spans="1:4" ht="15.75" x14ac:dyDescent="0.25">
      <c r="A26" s="1" t="s">
        <v>18</v>
      </c>
      <c r="B26" s="17">
        <v>294014502995</v>
      </c>
      <c r="C26" s="17">
        <v>101003778864</v>
      </c>
      <c r="D26" s="18">
        <f t="shared" si="0"/>
        <v>395018281859</v>
      </c>
    </row>
    <row r="27" spans="1:4" ht="15.75" x14ac:dyDescent="0.25">
      <c r="A27" s="1" t="s">
        <v>19</v>
      </c>
      <c r="B27" s="17">
        <v>3298092979</v>
      </c>
      <c r="C27" s="17">
        <v>0</v>
      </c>
      <c r="D27" s="18">
        <f t="shared" si="0"/>
        <v>3298092979</v>
      </c>
    </row>
    <row r="28" spans="1:4" ht="15.75" x14ac:dyDescent="0.25">
      <c r="A28" s="1" t="s">
        <v>20</v>
      </c>
      <c r="B28" s="17">
        <v>17281519704</v>
      </c>
      <c r="C28" s="17">
        <v>1000</v>
      </c>
      <c r="D28" s="18">
        <f t="shared" si="0"/>
        <v>17281520704</v>
      </c>
    </row>
    <row r="29" spans="1:4" ht="15.75" x14ac:dyDescent="0.25">
      <c r="A29" s="1" t="s">
        <v>21</v>
      </c>
      <c r="B29" s="17">
        <v>42786812467.050003</v>
      </c>
      <c r="C29" s="17">
        <v>16154132785</v>
      </c>
      <c r="D29" s="18">
        <f t="shared" si="0"/>
        <v>58940945252.050003</v>
      </c>
    </row>
    <row r="30" spans="1:4" ht="15.75" x14ac:dyDescent="0.25">
      <c r="A30" s="1" t="s">
        <v>82</v>
      </c>
      <c r="B30" s="17">
        <v>235081262999.39999</v>
      </c>
      <c r="C30" s="17">
        <v>46129780556</v>
      </c>
      <c r="D30" s="18">
        <f t="shared" si="0"/>
        <v>281211043555.40002</v>
      </c>
    </row>
    <row r="31" spans="1:4" ht="15.75" x14ac:dyDescent="0.25">
      <c r="A31" s="1" t="s">
        <v>80</v>
      </c>
      <c r="B31" s="17">
        <v>26323688570</v>
      </c>
      <c r="C31" s="17">
        <v>0</v>
      </c>
      <c r="D31" s="18">
        <f t="shared" si="0"/>
        <v>26323688570</v>
      </c>
    </row>
    <row r="32" spans="1:4" ht="15.75" x14ac:dyDescent="0.25">
      <c r="A32" s="3" t="s">
        <v>45</v>
      </c>
      <c r="B32" s="17">
        <v>684716523087</v>
      </c>
      <c r="C32" s="17">
        <v>0</v>
      </c>
      <c r="D32" s="18">
        <f t="shared" si="0"/>
        <v>684716523087</v>
      </c>
    </row>
    <row r="33" spans="1:4" ht="15.75" x14ac:dyDescent="0.25">
      <c r="A33" s="3" t="s">
        <v>83</v>
      </c>
      <c r="B33" s="17">
        <v>243022651289</v>
      </c>
      <c r="C33" s="17">
        <v>0</v>
      </c>
      <c r="D33" s="18">
        <f t="shared" si="0"/>
        <v>243022651289</v>
      </c>
    </row>
    <row r="34" spans="1:4" ht="15.75" x14ac:dyDescent="0.25">
      <c r="A34" s="3" t="s">
        <v>46</v>
      </c>
      <c r="B34" s="17">
        <v>185706659426</v>
      </c>
      <c r="C34" s="17">
        <v>0</v>
      </c>
      <c r="D34" s="18">
        <f t="shared" si="0"/>
        <v>185706659426</v>
      </c>
    </row>
    <row r="35" spans="1:4" ht="15.75" x14ac:dyDescent="0.25">
      <c r="A35" s="3" t="s">
        <v>59</v>
      </c>
      <c r="B35" s="17">
        <v>232332523289</v>
      </c>
      <c r="C35" s="17">
        <v>0</v>
      </c>
      <c r="D35" s="18">
        <f t="shared" si="0"/>
        <v>232332523289</v>
      </c>
    </row>
    <row r="36" spans="1:4" ht="15.75" x14ac:dyDescent="0.25">
      <c r="A36" s="3" t="s">
        <v>78</v>
      </c>
      <c r="B36" s="17">
        <v>23468192938</v>
      </c>
      <c r="C36" s="17">
        <v>40081139211</v>
      </c>
      <c r="D36" s="18">
        <f t="shared" si="0"/>
        <v>63549332149</v>
      </c>
    </row>
    <row r="37" spans="1:4" ht="15.75" x14ac:dyDescent="0.25">
      <c r="A37" s="3" t="s">
        <v>88</v>
      </c>
      <c r="B37" s="17">
        <v>105524794167</v>
      </c>
      <c r="C37" s="17">
        <v>0</v>
      </c>
      <c r="D37" s="18">
        <f t="shared" si="0"/>
        <v>105524794167</v>
      </c>
    </row>
    <row r="38" spans="1:4" ht="15.75" x14ac:dyDescent="0.25">
      <c r="A38" s="3" t="s">
        <v>47</v>
      </c>
      <c r="B38" s="17">
        <v>146635087615</v>
      </c>
      <c r="C38" s="17">
        <v>250000</v>
      </c>
      <c r="D38" s="18">
        <f t="shared" si="0"/>
        <v>146635337615</v>
      </c>
    </row>
    <row r="39" spans="1:4" ht="15.75" x14ac:dyDescent="0.25">
      <c r="A39" s="3" t="s">
        <v>48</v>
      </c>
      <c r="B39" s="17">
        <v>169349872894</v>
      </c>
      <c r="C39" s="17">
        <v>406212798</v>
      </c>
      <c r="D39" s="18">
        <f t="shared" si="0"/>
        <v>169756085692</v>
      </c>
    </row>
    <row r="40" spans="1:4" ht="15.75" x14ac:dyDescent="0.25">
      <c r="A40" s="3" t="s">
        <v>49</v>
      </c>
      <c r="B40" s="17">
        <v>157812643436</v>
      </c>
      <c r="C40" s="17">
        <v>3425244975</v>
      </c>
      <c r="D40" s="18">
        <f t="shared" si="0"/>
        <v>161237888411</v>
      </c>
    </row>
    <row r="41" spans="1:4" ht="15.75" x14ac:dyDescent="0.25">
      <c r="A41" s="3" t="s">
        <v>50</v>
      </c>
      <c r="B41" s="17">
        <v>78308707326</v>
      </c>
      <c r="C41" s="17">
        <v>0</v>
      </c>
      <c r="D41" s="18">
        <f t="shared" si="0"/>
        <v>78308707326</v>
      </c>
    </row>
    <row r="42" spans="1:4" ht="15.75" x14ac:dyDescent="0.25">
      <c r="A42" s="3" t="s">
        <v>51</v>
      </c>
      <c r="B42" s="17">
        <v>145470974971</v>
      </c>
      <c r="C42" s="17">
        <v>18308496825</v>
      </c>
      <c r="D42" s="18">
        <f t="shared" si="0"/>
        <v>163779471796</v>
      </c>
    </row>
    <row r="43" spans="1:4" ht="15.75" x14ac:dyDescent="0.25">
      <c r="A43" s="3" t="s">
        <v>79</v>
      </c>
      <c r="B43" s="17">
        <v>11858936692</v>
      </c>
      <c r="C43" s="17">
        <v>0</v>
      </c>
      <c r="D43" s="18">
        <f t="shared" si="0"/>
        <v>11858936692</v>
      </c>
    </row>
    <row r="44" spans="1:4" ht="15.75" x14ac:dyDescent="0.25">
      <c r="A44" s="1" t="s">
        <v>60</v>
      </c>
      <c r="B44" s="17">
        <v>908669979</v>
      </c>
      <c r="C44" s="17">
        <v>0</v>
      </c>
      <c r="D44" s="18">
        <f t="shared" si="0"/>
        <v>908669979</v>
      </c>
    </row>
    <row r="45" spans="1:4" ht="15.75" x14ac:dyDescent="0.25">
      <c r="A45" s="3" t="s">
        <v>70</v>
      </c>
      <c r="B45" s="17">
        <v>96162181795</v>
      </c>
      <c r="C45" s="17">
        <v>0</v>
      </c>
      <c r="D45" s="18">
        <f t="shared" si="0"/>
        <v>96162181795</v>
      </c>
    </row>
    <row r="46" spans="1:4" ht="15.75" x14ac:dyDescent="0.25">
      <c r="A46" s="3" t="s">
        <v>71</v>
      </c>
      <c r="B46" s="17">
        <v>881974352</v>
      </c>
      <c r="C46" s="17">
        <v>0</v>
      </c>
      <c r="D46" s="18">
        <f t="shared" si="0"/>
        <v>881974352</v>
      </c>
    </row>
    <row r="47" spans="1:4" ht="15.75" x14ac:dyDescent="0.25">
      <c r="A47" s="3" t="s">
        <v>22</v>
      </c>
      <c r="B47" s="17">
        <f>SUM(B4:B46)</f>
        <v>17056142035867.451</v>
      </c>
      <c r="C47" s="17">
        <f>SUM(C4:C46)</f>
        <v>387546715556.00897</v>
      </c>
      <c r="D47" s="18">
        <f t="shared" si="0"/>
        <v>17443688751423.461</v>
      </c>
    </row>
  </sheetData>
  <mergeCells count="2">
    <mergeCell ref="A1:D1"/>
    <mergeCell ref="A2:D2"/>
  </mergeCells>
  <printOptions horizontalCentered="1"/>
  <pageMargins left="0" right="0" top="0.59055118110236227" bottom="0" header="0" footer="0"/>
  <pageSetup paperSize="9" scale="80" orientation="portrait" r:id="rId1"/>
  <headerFooter>
    <oddHeader>&amp;L&amp;D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79"/>
  <sheetViews>
    <sheetView rightToLeft="1" zoomScale="60" zoomScaleNormal="60" workbookViewId="0">
      <selection sqref="A1:K1"/>
    </sheetView>
  </sheetViews>
  <sheetFormatPr defaultColWidth="9" defaultRowHeight="15" x14ac:dyDescent="0.2"/>
  <cols>
    <col min="1" max="1" width="29.125" style="2" bestFit="1" customWidth="1"/>
    <col min="2" max="2" width="20.5" style="2" bestFit="1" customWidth="1"/>
    <col min="3" max="3" width="19.125" style="2" customWidth="1"/>
    <col min="4" max="4" width="21" style="2" customWidth="1"/>
    <col min="5" max="5" width="18.625" style="2" bestFit="1" customWidth="1"/>
    <col min="6" max="7" width="20.5" style="2" bestFit="1" customWidth="1"/>
    <col min="8" max="8" width="16" style="2" bestFit="1" customWidth="1"/>
    <col min="9" max="9" width="20.5" style="2" bestFit="1" customWidth="1"/>
    <col min="10" max="10" width="16" style="2" bestFit="1" customWidth="1"/>
    <col min="11" max="11" width="21.75" style="2" bestFit="1" customWidth="1"/>
    <col min="12" max="12" width="35.75" style="2" customWidth="1"/>
    <col min="13" max="16384" width="9" style="2"/>
  </cols>
  <sheetData>
    <row r="1" spans="1:11" ht="49.5" customHeight="1" x14ac:dyDescent="0.2">
      <c r="A1" s="64" t="s">
        <v>131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47.2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36.75" customHeight="1" x14ac:dyDescent="0.2">
      <c r="A4" s="83" t="s">
        <v>130</v>
      </c>
      <c r="B4" s="84"/>
      <c r="C4" s="84"/>
      <c r="D4" s="84"/>
      <c r="E4" s="84"/>
      <c r="F4" s="84"/>
      <c r="G4" s="84"/>
      <c r="H4" s="84"/>
      <c r="I4" s="84"/>
      <c r="J4" s="84"/>
      <c r="K4" s="85"/>
    </row>
    <row r="5" spans="1:11" ht="34.5" customHeight="1" x14ac:dyDescent="0.2">
      <c r="A5" s="67" t="s">
        <v>72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18" customHeight="1" x14ac:dyDescent="0.2">
      <c r="A6" s="77" t="s">
        <v>103</v>
      </c>
      <c r="B6" s="77"/>
      <c r="C6" s="77"/>
      <c r="D6" s="77"/>
      <c r="E6" s="77"/>
      <c r="F6" s="77"/>
      <c r="G6" s="78"/>
      <c r="H6" s="79" t="s">
        <v>98</v>
      </c>
      <c r="I6" s="81" t="s">
        <v>92</v>
      </c>
      <c r="J6" s="73" t="s">
        <v>90</v>
      </c>
      <c r="K6" s="75" t="s">
        <v>93</v>
      </c>
    </row>
    <row r="7" spans="1:11" ht="52.5" customHeight="1" x14ac:dyDescent="0.2">
      <c r="A7" s="29" t="s">
        <v>94</v>
      </c>
      <c r="B7" s="8" t="s">
        <v>126</v>
      </c>
      <c r="C7" s="9" t="s">
        <v>25</v>
      </c>
      <c r="D7" s="10" t="s">
        <v>26</v>
      </c>
      <c r="E7" s="11" t="s">
        <v>95</v>
      </c>
      <c r="F7" s="48" t="s">
        <v>121</v>
      </c>
      <c r="G7" s="14" t="s">
        <v>96</v>
      </c>
      <c r="H7" s="80"/>
      <c r="I7" s="82"/>
      <c r="J7" s="74"/>
      <c r="K7" s="76"/>
    </row>
    <row r="8" spans="1:11" ht="15.75" x14ac:dyDescent="0.25">
      <c r="A8" s="5" t="s">
        <v>1</v>
      </c>
      <c r="B8" s="19">
        <v>101431835467</v>
      </c>
      <c r="C8" s="19">
        <v>2196774432</v>
      </c>
      <c r="D8" s="19">
        <v>342834857</v>
      </c>
      <c r="E8" s="19">
        <v>370203548</v>
      </c>
      <c r="F8" s="19">
        <v>107412625</v>
      </c>
      <c r="G8" s="19">
        <v>64657504</v>
      </c>
      <c r="H8" s="19">
        <v>92580500</v>
      </c>
      <c r="I8" s="19">
        <v>0</v>
      </c>
      <c r="J8" s="19">
        <v>0</v>
      </c>
      <c r="K8" s="19">
        <f>SUM(B8:J8)</f>
        <v>104606298933</v>
      </c>
    </row>
    <row r="9" spans="1:11" ht="15.75" x14ac:dyDescent="0.25">
      <c r="A9" s="5" t="s">
        <v>2</v>
      </c>
      <c r="B9" s="19">
        <v>8008676884</v>
      </c>
      <c r="C9" s="19">
        <v>912981536</v>
      </c>
      <c r="D9" s="19">
        <v>398405016</v>
      </c>
      <c r="E9" s="19">
        <v>239469660</v>
      </c>
      <c r="F9" s="19">
        <v>145000000</v>
      </c>
      <c r="G9" s="19">
        <v>0</v>
      </c>
      <c r="H9" s="19">
        <v>91949500</v>
      </c>
      <c r="I9" s="19">
        <v>0</v>
      </c>
      <c r="J9" s="19">
        <v>0</v>
      </c>
      <c r="K9" s="19">
        <f t="shared" ref="K9:K50" si="0">SUM(B9:J9)</f>
        <v>9796482596</v>
      </c>
    </row>
    <row r="10" spans="1:11" ht="15.75" x14ac:dyDescent="0.25">
      <c r="A10" s="5" t="s">
        <v>3</v>
      </c>
      <c r="B10" s="19">
        <v>961130520615</v>
      </c>
      <c r="C10" s="19">
        <v>5072859905</v>
      </c>
      <c r="D10" s="19">
        <v>2929196934</v>
      </c>
      <c r="E10" s="19">
        <v>1877786816</v>
      </c>
      <c r="F10" s="19">
        <v>90426540318</v>
      </c>
      <c r="G10" s="19">
        <v>0</v>
      </c>
      <c r="H10" s="19">
        <v>325706250</v>
      </c>
      <c r="I10" s="19">
        <v>0</v>
      </c>
      <c r="J10" s="19">
        <v>1877740039</v>
      </c>
      <c r="K10" s="19">
        <f t="shared" si="0"/>
        <v>1063640350877</v>
      </c>
    </row>
    <row r="11" spans="1:11" ht="15.75" x14ac:dyDescent="0.25">
      <c r="A11" s="5" t="s">
        <v>4</v>
      </c>
      <c r="B11" s="19">
        <v>9486309768</v>
      </c>
      <c r="C11" s="19">
        <v>-7586065</v>
      </c>
      <c r="D11" s="19">
        <v>69973900</v>
      </c>
      <c r="E11" s="19">
        <v>97631350</v>
      </c>
      <c r="F11" s="19">
        <v>4000000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0"/>
        <v>9650328953</v>
      </c>
    </row>
    <row r="12" spans="1:11" ht="15.75" x14ac:dyDescent="0.25">
      <c r="A12" s="5" t="s">
        <v>5</v>
      </c>
      <c r="B12" s="19">
        <v>27408925404</v>
      </c>
      <c r="C12" s="19">
        <v>1569645495.7</v>
      </c>
      <c r="D12" s="19">
        <v>366707806</v>
      </c>
      <c r="E12" s="19">
        <v>330142000</v>
      </c>
      <c r="F12" s="19">
        <v>1118161827406</v>
      </c>
      <c r="G12" s="19">
        <v>2870489554246.8599</v>
      </c>
      <c r="H12" s="19">
        <v>148102000</v>
      </c>
      <c r="I12" s="19">
        <v>1863401075309</v>
      </c>
      <c r="J12" s="19">
        <v>0</v>
      </c>
      <c r="K12" s="19">
        <f t="shared" si="0"/>
        <v>5881875979667.5596</v>
      </c>
    </row>
    <row r="13" spans="1:11" ht="15.75" x14ac:dyDescent="0.25">
      <c r="A13" s="5" t="s">
        <v>6</v>
      </c>
      <c r="B13" s="19">
        <v>2816039153476.1201</v>
      </c>
      <c r="C13" s="19">
        <v>1017115395</v>
      </c>
      <c r="D13" s="19">
        <v>12796326815</v>
      </c>
      <c r="E13" s="19">
        <v>5058308128</v>
      </c>
      <c r="F13" s="19">
        <v>1362000</v>
      </c>
      <c r="G13" s="19">
        <v>0</v>
      </c>
      <c r="H13" s="19">
        <v>578300750</v>
      </c>
      <c r="I13" s="19">
        <v>0</v>
      </c>
      <c r="J13" s="19">
        <v>0</v>
      </c>
      <c r="K13" s="19">
        <f t="shared" si="0"/>
        <v>2835490566564.1201</v>
      </c>
    </row>
    <row r="14" spans="1:11" ht="15.75" x14ac:dyDescent="0.25">
      <c r="A14" s="5" t="s">
        <v>99</v>
      </c>
      <c r="B14" s="19">
        <v>15611859988</v>
      </c>
      <c r="C14" s="19">
        <v>195524200</v>
      </c>
      <c r="D14" s="19">
        <v>369532080</v>
      </c>
      <c r="E14" s="19">
        <v>168153900</v>
      </c>
      <c r="F14" s="19">
        <v>19786000</v>
      </c>
      <c r="G14" s="19">
        <v>663091076892.53601</v>
      </c>
      <c r="H14" s="19">
        <v>5666000</v>
      </c>
      <c r="I14" s="19">
        <v>0</v>
      </c>
      <c r="J14" s="19">
        <v>302897000</v>
      </c>
      <c r="K14" s="19">
        <f t="shared" si="0"/>
        <v>679764496060.53601</v>
      </c>
    </row>
    <row r="15" spans="1:11" ht="15.75" x14ac:dyDescent="0.25">
      <c r="A15" s="5" t="s">
        <v>44</v>
      </c>
      <c r="B15" s="19">
        <v>268560380011</v>
      </c>
      <c r="C15" s="19">
        <v>5497860357</v>
      </c>
      <c r="D15" s="19">
        <v>43062921822</v>
      </c>
      <c r="E15" s="19">
        <v>3269479500</v>
      </c>
      <c r="F15" s="19">
        <v>7236000</v>
      </c>
      <c r="G15" s="19">
        <v>0</v>
      </c>
      <c r="H15" s="19">
        <v>3222838450</v>
      </c>
      <c r="I15" s="19">
        <v>0</v>
      </c>
      <c r="J15" s="19">
        <v>302514648</v>
      </c>
      <c r="K15" s="19">
        <f t="shared" si="0"/>
        <v>323923230788</v>
      </c>
    </row>
    <row r="16" spans="1:11" ht="15.75" x14ac:dyDescent="0.25">
      <c r="A16" s="5" t="s">
        <v>100</v>
      </c>
      <c r="B16" s="19">
        <v>1680327284059</v>
      </c>
      <c r="C16" s="19">
        <v>87697444</v>
      </c>
      <c r="D16" s="19">
        <v>3431565200</v>
      </c>
      <c r="E16" s="19">
        <v>696790000</v>
      </c>
      <c r="F16" s="19">
        <v>580860154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1685124196857</v>
      </c>
    </row>
    <row r="17" spans="1:11" ht="15.75" x14ac:dyDescent="0.25">
      <c r="A17" s="5" t="s">
        <v>7</v>
      </c>
      <c r="B17" s="19">
        <v>97862539876</v>
      </c>
      <c r="C17" s="19">
        <v>1258566018.5999999</v>
      </c>
      <c r="D17" s="19">
        <v>41495572098</v>
      </c>
      <c r="E17" s="19">
        <v>3994419600</v>
      </c>
      <c r="F17" s="19">
        <v>2286000</v>
      </c>
      <c r="G17" s="19">
        <v>0</v>
      </c>
      <c r="H17" s="19">
        <v>1311873500</v>
      </c>
      <c r="I17" s="19">
        <v>0</v>
      </c>
      <c r="J17" s="19">
        <v>0</v>
      </c>
      <c r="K17" s="19">
        <f t="shared" si="0"/>
        <v>145925257092.60001</v>
      </c>
    </row>
    <row r="18" spans="1:11" ht="15.75" x14ac:dyDescent="0.25">
      <c r="A18" s="5" t="s">
        <v>8</v>
      </c>
      <c r="B18" s="19">
        <v>434713892132.70001</v>
      </c>
      <c r="C18" s="19">
        <v>307538064</v>
      </c>
      <c r="D18" s="19">
        <v>744614767</v>
      </c>
      <c r="E18" s="19">
        <v>326852000</v>
      </c>
      <c r="F18" s="19">
        <v>542230000</v>
      </c>
      <c r="G18" s="19">
        <v>0</v>
      </c>
      <c r="H18" s="19">
        <v>164175000</v>
      </c>
      <c r="I18" s="19">
        <v>0</v>
      </c>
      <c r="J18" s="19">
        <v>104000</v>
      </c>
      <c r="K18" s="19">
        <f t="shared" si="0"/>
        <v>436799405963.70001</v>
      </c>
    </row>
    <row r="19" spans="1:11" ht="15.75" x14ac:dyDescent="0.25">
      <c r="A19" s="5" t="s">
        <v>9</v>
      </c>
      <c r="B19" s="19">
        <v>9450589571</v>
      </c>
      <c r="C19" s="19">
        <v>43967479</v>
      </c>
      <c r="D19" s="19">
        <v>31801058</v>
      </c>
      <c r="E19" s="19">
        <v>72015000</v>
      </c>
      <c r="F19" s="19">
        <v>7578106565</v>
      </c>
      <c r="G19" s="19">
        <v>0</v>
      </c>
      <c r="H19" s="19">
        <v>0</v>
      </c>
      <c r="I19" s="19">
        <v>0</v>
      </c>
      <c r="J19" s="19">
        <v>0</v>
      </c>
      <c r="K19" s="19">
        <f t="shared" si="0"/>
        <v>17176479673</v>
      </c>
    </row>
    <row r="20" spans="1:11" ht="15.75" x14ac:dyDescent="0.25">
      <c r="A20" s="5" t="s">
        <v>10</v>
      </c>
      <c r="B20" s="19">
        <v>7595163316</v>
      </c>
      <c r="C20" s="19">
        <v>290625216</v>
      </c>
      <c r="D20" s="19">
        <v>50394086</v>
      </c>
      <c r="E20" s="19">
        <v>11444000</v>
      </c>
      <c r="F20" s="19">
        <v>1216853000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9164479618</v>
      </c>
    </row>
    <row r="21" spans="1:11" ht="15.75" x14ac:dyDescent="0.25">
      <c r="A21" s="5" t="s">
        <v>11</v>
      </c>
      <c r="B21" s="19">
        <v>24571321387</v>
      </c>
      <c r="C21" s="19">
        <v>21965080</v>
      </c>
      <c r="D21" s="19">
        <v>45659444</v>
      </c>
      <c r="E21" s="19">
        <v>2810000</v>
      </c>
      <c r="F21" s="19">
        <v>491120652</v>
      </c>
      <c r="G21" s="19">
        <v>0</v>
      </c>
      <c r="H21" s="19">
        <v>0</v>
      </c>
      <c r="I21" s="19">
        <v>0</v>
      </c>
      <c r="J21" s="19">
        <v>1500000</v>
      </c>
      <c r="K21" s="19">
        <f t="shared" si="0"/>
        <v>25134376563</v>
      </c>
    </row>
    <row r="22" spans="1:11" ht="15.75" x14ac:dyDescent="0.25">
      <c r="A22" s="5" t="s">
        <v>12</v>
      </c>
      <c r="B22" s="19">
        <v>4322913615</v>
      </c>
      <c r="C22" s="19">
        <v>4013951</v>
      </c>
      <c r="D22" s="19">
        <v>24674220</v>
      </c>
      <c r="E22" s="19">
        <v>3000000</v>
      </c>
      <c r="F22" s="19">
        <v>2874466200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7229067986</v>
      </c>
    </row>
    <row r="23" spans="1:11" ht="15.75" x14ac:dyDescent="0.25">
      <c r="A23" s="5" t="s">
        <v>101</v>
      </c>
      <c r="B23" s="19">
        <v>26339272987.499001</v>
      </c>
      <c r="C23" s="19">
        <v>712707141</v>
      </c>
      <c r="D23" s="19">
        <v>557449526</v>
      </c>
      <c r="E23" s="19">
        <v>162983917</v>
      </c>
      <c r="F23" s="19">
        <v>16244757104</v>
      </c>
      <c r="G23" s="19">
        <v>0</v>
      </c>
      <c r="H23" s="19">
        <v>13914000</v>
      </c>
      <c r="I23" s="19">
        <v>0</v>
      </c>
      <c r="J23" s="19">
        <v>0</v>
      </c>
      <c r="K23" s="19">
        <f t="shared" si="0"/>
        <v>44031084675.499001</v>
      </c>
    </row>
    <row r="24" spans="1:11" ht="15.75" x14ac:dyDescent="0.25">
      <c r="A24" s="5" t="s">
        <v>13</v>
      </c>
      <c r="B24" s="19">
        <v>31686458862</v>
      </c>
      <c r="C24" s="19">
        <v>95383961</v>
      </c>
      <c r="D24" s="19">
        <v>251645240</v>
      </c>
      <c r="E24" s="19">
        <v>45225400</v>
      </c>
      <c r="F24" s="19">
        <v>32175000</v>
      </c>
      <c r="G24" s="19">
        <v>0</v>
      </c>
      <c r="H24" s="19">
        <v>0</v>
      </c>
      <c r="I24" s="19">
        <v>0</v>
      </c>
      <c r="J24" s="19">
        <v>0</v>
      </c>
      <c r="K24" s="19">
        <f t="shared" si="0"/>
        <v>32110888463</v>
      </c>
    </row>
    <row r="25" spans="1:11" ht="15.75" x14ac:dyDescent="0.25">
      <c r="A25" s="5" t="s">
        <v>14</v>
      </c>
      <c r="B25" s="19">
        <v>44985729609</v>
      </c>
      <c r="C25" s="19">
        <v>468202423</v>
      </c>
      <c r="D25" s="19">
        <v>774150312</v>
      </c>
      <c r="E25" s="19">
        <v>1904206139</v>
      </c>
      <c r="F25" s="19">
        <v>1901904120</v>
      </c>
      <c r="G25" s="19">
        <v>0</v>
      </c>
      <c r="H25" s="19">
        <v>2765000</v>
      </c>
      <c r="I25" s="19">
        <v>0</v>
      </c>
      <c r="J25" s="19">
        <v>336263614</v>
      </c>
      <c r="K25" s="19">
        <f t="shared" si="0"/>
        <v>50373221217</v>
      </c>
    </row>
    <row r="26" spans="1:11" ht="15.75" x14ac:dyDescent="0.25">
      <c r="A26" s="5" t="s">
        <v>15</v>
      </c>
      <c r="B26" s="19">
        <v>6143196505.9189997</v>
      </c>
      <c r="C26" s="19">
        <v>0</v>
      </c>
      <c r="D26" s="19">
        <v>0</v>
      </c>
      <c r="E26" s="19">
        <v>0</v>
      </c>
      <c r="F26" s="19">
        <v>162636100</v>
      </c>
      <c r="G26" s="19">
        <v>0</v>
      </c>
      <c r="H26" s="19">
        <v>0</v>
      </c>
      <c r="I26" s="19">
        <v>0</v>
      </c>
      <c r="J26" s="19">
        <v>0</v>
      </c>
      <c r="K26" s="19">
        <f t="shared" si="0"/>
        <v>6305832605.9189997</v>
      </c>
    </row>
    <row r="27" spans="1:11" ht="15.75" x14ac:dyDescent="0.25">
      <c r="A27" s="5" t="s">
        <v>81</v>
      </c>
      <c r="B27" s="19">
        <v>10513966081.667</v>
      </c>
      <c r="C27" s="19">
        <v>109216020</v>
      </c>
      <c r="D27" s="19">
        <v>29193733</v>
      </c>
      <c r="E27" s="19">
        <v>79578500</v>
      </c>
      <c r="F27" s="19">
        <v>0</v>
      </c>
      <c r="G27" s="19">
        <v>0</v>
      </c>
      <c r="H27" s="19">
        <v>0</v>
      </c>
      <c r="I27" s="19">
        <v>0</v>
      </c>
      <c r="J27" s="19">
        <v>4199000</v>
      </c>
      <c r="K27" s="19">
        <f t="shared" si="0"/>
        <v>10736153334.667</v>
      </c>
    </row>
    <row r="28" spans="1:11" ht="15.75" x14ac:dyDescent="0.25">
      <c r="A28" s="5" t="s">
        <v>16</v>
      </c>
      <c r="B28" s="19">
        <v>7929029792</v>
      </c>
      <c r="C28" s="19">
        <v>126023150</v>
      </c>
      <c r="D28" s="19">
        <v>87899028</v>
      </c>
      <c r="E28" s="19">
        <v>20258626</v>
      </c>
      <c r="F28" s="19">
        <v>238029712252</v>
      </c>
      <c r="G28" s="19">
        <v>0</v>
      </c>
      <c r="H28" s="19">
        <v>20000</v>
      </c>
      <c r="I28" s="19">
        <v>0</v>
      </c>
      <c r="J28" s="19">
        <v>0</v>
      </c>
      <c r="K28" s="19">
        <f t="shared" si="0"/>
        <v>246192942848</v>
      </c>
    </row>
    <row r="29" spans="1:11" ht="15.75" x14ac:dyDescent="0.25">
      <c r="A29" s="5" t="s">
        <v>17</v>
      </c>
      <c r="B29" s="19">
        <v>527929675832</v>
      </c>
      <c r="C29" s="19">
        <v>1047711715.4</v>
      </c>
      <c r="D29" s="19">
        <v>781593771</v>
      </c>
      <c r="E29" s="19">
        <v>283672518</v>
      </c>
      <c r="F29" s="19">
        <v>79624500</v>
      </c>
      <c r="G29" s="19">
        <v>0</v>
      </c>
      <c r="H29" s="19">
        <v>22363224</v>
      </c>
      <c r="I29" s="19">
        <v>0</v>
      </c>
      <c r="J29" s="19">
        <v>0</v>
      </c>
      <c r="K29" s="19">
        <f t="shared" si="0"/>
        <v>530144641560.40002</v>
      </c>
    </row>
    <row r="30" spans="1:11" ht="15.75" x14ac:dyDescent="0.25">
      <c r="A30" s="5" t="s">
        <v>18</v>
      </c>
      <c r="B30" s="19">
        <v>11251795685</v>
      </c>
      <c r="C30" s="19">
        <v>283521788</v>
      </c>
      <c r="D30" s="19">
        <v>90257672288</v>
      </c>
      <c r="E30" s="19">
        <v>51061700</v>
      </c>
      <c r="F30" s="19">
        <v>192170451534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294014502995</v>
      </c>
    </row>
    <row r="31" spans="1:11" ht="15.75" x14ac:dyDescent="0.25">
      <c r="A31" s="5" t="s">
        <v>19</v>
      </c>
      <c r="B31" s="19">
        <v>2986868463</v>
      </c>
      <c r="C31" s="19">
        <v>183589166</v>
      </c>
      <c r="D31" s="19">
        <v>76304350</v>
      </c>
      <c r="E31" s="19">
        <v>51331000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3298092979</v>
      </c>
    </row>
    <row r="32" spans="1:11" ht="15.75" x14ac:dyDescent="0.25">
      <c r="A32" s="5" t="s">
        <v>20</v>
      </c>
      <c r="B32" s="19">
        <v>3123219182</v>
      </c>
      <c r="C32" s="19">
        <v>14984000</v>
      </c>
      <c r="D32" s="19">
        <v>110550092</v>
      </c>
      <c r="E32" s="19">
        <v>12543000</v>
      </c>
      <c r="F32" s="19">
        <v>0</v>
      </c>
      <c r="G32" s="19">
        <v>14020223430</v>
      </c>
      <c r="H32" s="19">
        <v>0</v>
      </c>
      <c r="I32" s="19">
        <v>0</v>
      </c>
      <c r="J32" s="19">
        <v>0</v>
      </c>
      <c r="K32" s="19">
        <f t="shared" si="0"/>
        <v>17281519704</v>
      </c>
    </row>
    <row r="33" spans="1:11" ht="15.75" x14ac:dyDescent="0.25">
      <c r="A33" s="5" t="s">
        <v>21</v>
      </c>
      <c r="B33" s="19">
        <v>41917596163.050003</v>
      </c>
      <c r="C33" s="19">
        <v>294033694</v>
      </c>
      <c r="D33" s="19">
        <v>208616911</v>
      </c>
      <c r="E33" s="19">
        <v>24830919</v>
      </c>
      <c r="F33" s="19">
        <v>256333500</v>
      </c>
      <c r="G33" s="19">
        <v>0</v>
      </c>
      <c r="H33" s="19">
        <v>0</v>
      </c>
      <c r="I33" s="19">
        <v>0</v>
      </c>
      <c r="J33" s="19">
        <v>85401280</v>
      </c>
      <c r="K33" s="19">
        <f t="shared" si="0"/>
        <v>42786812467.050003</v>
      </c>
    </row>
    <row r="34" spans="1:11" ht="15.75" x14ac:dyDescent="0.25">
      <c r="A34" s="5" t="s">
        <v>82</v>
      </c>
      <c r="B34" s="19">
        <v>219107962291.39999</v>
      </c>
      <c r="C34" s="19">
        <v>1275286525</v>
      </c>
      <c r="D34" s="19">
        <v>2560099534</v>
      </c>
      <c r="E34" s="19">
        <v>398611250</v>
      </c>
      <c r="F34" s="19">
        <v>11588047399</v>
      </c>
      <c r="G34" s="19">
        <v>0</v>
      </c>
      <c r="H34" s="19">
        <v>143373000</v>
      </c>
      <c r="I34" s="19">
        <v>0</v>
      </c>
      <c r="J34" s="19">
        <v>7883000</v>
      </c>
      <c r="K34" s="19">
        <f t="shared" si="0"/>
        <v>235081262999.39999</v>
      </c>
    </row>
    <row r="35" spans="1:11" ht="15.75" x14ac:dyDescent="0.25">
      <c r="A35" s="5" t="s">
        <v>80</v>
      </c>
      <c r="B35" s="19">
        <v>7948953601</v>
      </c>
      <c r="C35" s="19">
        <v>39707600</v>
      </c>
      <c r="D35" s="19">
        <v>14808414</v>
      </c>
      <c r="E35" s="19">
        <v>3329000</v>
      </c>
      <c r="F35" s="19">
        <v>18316889955</v>
      </c>
      <c r="G35" s="19">
        <v>0</v>
      </c>
      <c r="H35" s="19">
        <v>0</v>
      </c>
      <c r="I35" s="19">
        <v>0</v>
      </c>
      <c r="J35" s="19">
        <v>0</v>
      </c>
      <c r="K35" s="19">
        <f t="shared" si="0"/>
        <v>26323688570</v>
      </c>
    </row>
    <row r="36" spans="1:11" ht="15.75" x14ac:dyDescent="0.25">
      <c r="A36" s="5" t="s">
        <v>45</v>
      </c>
      <c r="B36" s="19">
        <v>655277114974</v>
      </c>
      <c r="C36" s="19">
        <v>2519937417</v>
      </c>
      <c r="D36" s="19">
        <v>9148522756</v>
      </c>
      <c r="E36" s="19">
        <v>993378850</v>
      </c>
      <c r="F36" s="19">
        <v>16117957840</v>
      </c>
      <c r="G36" s="19">
        <v>0</v>
      </c>
      <c r="H36" s="19">
        <v>659611250</v>
      </c>
      <c r="I36" s="19">
        <v>0</v>
      </c>
      <c r="J36" s="19">
        <v>0</v>
      </c>
      <c r="K36" s="19">
        <f t="shared" si="0"/>
        <v>684716523087</v>
      </c>
    </row>
    <row r="37" spans="1:11" ht="15.75" x14ac:dyDescent="0.25">
      <c r="A37" s="5" t="s">
        <v>83</v>
      </c>
      <c r="B37" s="19">
        <v>225183413130</v>
      </c>
      <c r="C37" s="19">
        <v>1219466979</v>
      </c>
      <c r="D37" s="19">
        <v>2110437001</v>
      </c>
      <c r="E37" s="19">
        <v>672223050</v>
      </c>
      <c r="F37" s="19">
        <v>13519622737</v>
      </c>
      <c r="G37" s="19">
        <v>0</v>
      </c>
      <c r="H37" s="19">
        <v>311713392</v>
      </c>
      <c r="I37" s="19">
        <v>0</v>
      </c>
      <c r="J37" s="19">
        <v>5775000</v>
      </c>
      <c r="K37" s="19">
        <f t="shared" si="0"/>
        <v>243022651289</v>
      </c>
    </row>
    <row r="38" spans="1:11" ht="15.75" x14ac:dyDescent="0.25">
      <c r="A38" s="3" t="s">
        <v>46</v>
      </c>
      <c r="B38" s="19">
        <v>170609990235</v>
      </c>
      <c r="C38" s="19">
        <v>1132806190</v>
      </c>
      <c r="D38" s="19">
        <v>3268706894</v>
      </c>
      <c r="E38" s="19">
        <v>203868409</v>
      </c>
      <c r="F38" s="19">
        <v>10472345698</v>
      </c>
      <c r="G38" s="19">
        <v>0</v>
      </c>
      <c r="H38" s="19">
        <v>18942000</v>
      </c>
      <c r="I38" s="19">
        <v>0</v>
      </c>
      <c r="J38" s="19">
        <v>0</v>
      </c>
      <c r="K38" s="19">
        <f t="shared" si="0"/>
        <v>185706659426</v>
      </c>
    </row>
    <row r="39" spans="1:11" ht="15.75" x14ac:dyDescent="0.25">
      <c r="A39" s="3" t="s">
        <v>59</v>
      </c>
      <c r="B39" s="19">
        <v>215881240343</v>
      </c>
      <c r="C39" s="19">
        <v>714274372</v>
      </c>
      <c r="D39" s="19">
        <v>1176926171</v>
      </c>
      <c r="E39" s="19">
        <v>238484450</v>
      </c>
      <c r="F39" s="19">
        <v>14238171953</v>
      </c>
      <c r="G39" s="19">
        <v>15050000</v>
      </c>
      <c r="H39" s="19">
        <v>67306000</v>
      </c>
      <c r="I39" s="19">
        <v>0</v>
      </c>
      <c r="J39" s="19">
        <v>1070000</v>
      </c>
      <c r="K39" s="19">
        <f t="shared" si="0"/>
        <v>232332523289</v>
      </c>
    </row>
    <row r="40" spans="1:11" ht="15.75" x14ac:dyDescent="0.25">
      <c r="A40" s="3" t="s">
        <v>78</v>
      </c>
      <c r="B40" s="19">
        <v>7486096038</v>
      </c>
      <c r="C40" s="19">
        <v>2887500</v>
      </c>
      <c r="D40" s="19">
        <v>5660650</v>
      </c>
      <c r="E40" s="19">
        <v>8857000</v>
      </c>
      <c r="F40" s="19">
        <v>15964691750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23468192938</v>
      </c>
    </row>
    <row r="41" spans="1:11" ht="15.75" x14ac:dyDescent="0.25">
      <c r="A41" s="3" t="s">
        <v>88</v>
      </c>
      <c r="B41" s="19">
        <v>93520480312</v>
      </c>
      <c r="C41" s="19">
        <v>974334500</v>
      </c>
      <c r="D41" s="19">
        <v>1816117212</v>
      </c>
      <c r="E41" s="19">
        <v>619852900</v>
      </c>
      <c r="F41" s="19">
        <v>8396969993</v>
      </c>
      <c r="G41" s="19">
        <v>0</v>
      </c>
      <c r="H41" s="19">
        <v>179954250</v>
      </c>
      <c r="I41" s="19">
        <v>0</v>
      </c>
      <c r="J41" s="19">
        <v>17085000</v>
      </c>
      <c r="K41" s="19">
        <f t="shared" si="0"/>
        <v>105524794167</v>
      </c>
    </row>
    <row r="42" spans="1:11" ht="15.75" x14ac:dyDescent="0.25">
      <c r="A42" s="3" t="s">
        <v>47</v>
      </c>
      <c r="B42" s="19">
        <v>135291992121</v>
      </c>
      <c r="C42" s="19">
        <v>543023971</v>
      </c>
      <c r="D42" s="19" t="s">
        <v>139</v>
      </c>
      <c r="E42" s="19">
        <v>143059600</v>
      </c>
      <c r="F42" s="19">
        <v>9373605833</v>
      </c>
      <c r="G42" s="19">
        <v>0</v>
      </c>
      <c r="H42" s="19">
        <v>16901500</v>
      </c>
      <c r="I42" s="19">
        <v>0</v>
      </c>
      <c r="J42" s="19">
        <v>3389000</v>
      </c>
      <c r="K42" s="19">
        <f t="shared" si="0"/>
        <v>145371972025</v>
      </c>
    </row>
    <row r="43" spans="1:11" ht="15.75" x14ac:dyDescent="0.25">
      <c r="A43" s="3" t="s">
        <v>48</v>
      </c>
      <c r="B43" s="19">
        <v>152574873417</v>
      </c>
      <c r="C43" s="19">
        <v>1484978929</v>
      </c>
      <c r="D43" s="19">
        <v>2319758145</v>
      </c>
      <c r="E43" s="19">
        <v>1461406790</v>
      </c>
      <c r="F43" s="19">
        <v>9896352613</v>
      </c>
      <c r="G43" s="19">
        <v>0</v>
      </c>
      <c r="H43" s="19">
        <v>1611843000</v>
      </c>
      <c r="I43" s="19">
        <v>0</v>
      </c>
      <c r="J43" s="19">
        <v>660000</v>
      </c>
      <c r="K43" s="19">
        <f t="shared" si="0"/>
        <v>169349872894</v>
      </c>
    </row>
    <row r="44" spans="1:11" ht="15.75" x14ac:dyDescent="0.25">
      <c r="A44" s="3" t="s">
        <v>49</v>
      </c>
      <c r="B44" s="19">
        <v>143782238349</v>
      </c>
      <c r="C44" s="19">
        <v>884698322</v>
      </c>
      <c r="D44" s="19">
        <v>987327157</v>
      </c>
      <c r="E44" s="19">
        <v>160364550</v>
      </c>
      <c r="F44" s="19">
        <v>11807105058</v>
      </c>
      <c r="G44" s="19">
        <v>0</v>
      </c>
      <c r="H44" s="19">
        <v>190910000</v>
      </c>
      <c r="I44" s="19">
        <v>0</v>
      </c>
      <c r="J44" s="19">
        <v>0</v>
      </c>
      <c r="K44" s="19">
        <f t="shared" si="0"/>
        <v>157812643436</v>
      </c>
    </row>
    <row r="45" spans="1:11" ht="15.75" customHeight="1" x14ac:dyDescent="0.25">
      <c r="A45" s="3" t="s">
        <v>50</v>
      </c>
      <c r="B45" s="19">
        <v>68719286863</v>
      </c>
      <c r="C45" s="19">
        <v>542923745</v>
      </c>
      <c r="D45" s="19">
        <v>818884063</v>
      </c>
      <c r="E45" s="19">
        <v>106733375</v>
      </c>
      <c r="F45" s="19">
        <v>8120259280</v>
      </c>
      <c r="G45" s="19">
        <v>0</v>
      </c>
      <c r="H45" s="19">
        <v>620000</v>
      </c>
      <c r="I45" s="19">
        <v>0</v>
      </c>
      <c r="J45" s="19">
        <v>0</v>
      </c>
      <c r="K45" s="19">
        <f t="shared" si="0"/>
        <v>78308707326</v>
      </c>
    </row>
    <row r="46" spans="1:11" ht="15.75" customHeight="1" x14ac:dyDescent="0.25">
      <c r="A46" s="3" t="s">
        <v>51</v>
      </c>
      <c r="B46" s="20">
        <v>129175082578</v>
      </c>
      <c r="C46" s="20">
        <v>929236004</v>
      </c>
      <c r="D46" s="20">
        <v>1321141580</v>
      </c>
      <c r="E46" s="20">
        <v>125038220</v>
      </c>
      <c r="F46" s="20">
        <v>13840264189</v>
      </c>
      <c r="G46" s="20">
        <v>0</v>
      </c>
      <c r="H46" s="20">
        <v>80212400</v>
      </c>
      <c r="I46" s="20">
        <v>0</v>
      </c>
      <c r="J46" s="20">
        <v>0</v>
      </c>
      <c r="K46" s="19">
        <f t="shared" si="0"/>
        <v>145470974971</v>
      </c>
    </row>
    <row r="47" spans="1:11" ht="15.75" x14ac:dyDescent="0.25">
      <c r="A47" s="3" t="s">
        <v>79</v>
      </c>
      <c r="B47" s="20">
        <v>5143335893</v>
      </c>
      <c r="C47" s="20">
        <v>134613000</v>
      </c>
      <c r="D47" s="20">
        <v>11726000</v>
      </c>
      <c r="E47" s="20">
        <v>2347500</v>
      </c>
      <c r="F47" s="20">
        <v>6566914299</v>
      </c>
      <c r="G47" s="20">
        <v>0</v>
      </c>
      <c r="H47" s="20">
        <v>0</v>
      </c>
      <c r="I47" s="20">
        <v>0</v>
      </c>
      <c r="J47" s="20">
        <v>0</v>
      </c>
      <c r="K47" s="19">
        <f t="shared" si="0"/>
        <v>11858936692</v>
      </c>
    </row>
    <row r="48" spans="1:11" ht="15.75" x14ac:dyDescent="0.25">
      <c r="A48" s="5" t="s">
        <v>60</v>
      </c>
      <c r="B48" s="30">
        <v>830250340</v>
      </c>
      <c r="C48" s="30">
        <v>42340191</v>
      </c>
      <c r="D48" s="30">
        <v>28882448</v>
      </c>
      <c r="E48" s="30">
        <v>6837000</v>
      </c>
      <c r="F48" s="30">
        <v>0</v>
      </c>
      <c r="G48" s="30">
        <v>0</v>
      </c>
      <c r="H48" s="30">
        <v>360000</v>
      </c>
      <c r="I48" s="30">
        <v>0</v>
      </c>
      <c r="J48" s="30">
        <v>0</v>
      </c>
      <c r="K48" s="19">
        <f t="shared" si="0"/>
        <v>908669979</v>
      </c>
    </row>
    <row r="49" spans="1:11" ht="15.75" x14ac:dyDescent="0.25">
      <c r="A49" s="5" t="s">
        <v>97</v>
      </c>
      <c r="B49" s="30">
        <v>84791427494</v>
      </c>
      <c r="C49" s="30">
        <v>5118655644</v>
      </c>
      <c r="D49" s="30">
        <v>132703624</v>
      </c>
      <c r="E49" s="30">
        <v>72081100</v>
      </c>
      <c r="F49" s="30">
        <v>8010400</v>
      </c>
      <c r="G49" s="30">
        <v>6003328533</v>
      </c>
      <c r="H49" s="30">
        <v>35975000</v>
      </c>
      <c r="I49" s="30">
        <v>0</v>
      </c>
      <c r="J49" s="30">
        <v>0</v>
      </c>
      <c r="K49" s="19">
        <f t="shared" si="0"/>
        <v>96162181795</v>
      </c>
    </row>
    <row r="50" spans="1:11" ht="15.75" x14ac:dyDescent="0.25">
      <c r="A50" s="3" t="s">
        <v>71</v>
      </c>
      <c r="B50" s="20">
        <v>861663529</v>
      </c>
      <c r="C50" s="20">
        <v>11535823</v>
      </c>
      <c r="D50" s="20">
        <v>5415250</v>
      </c>
      <c r="E50" s="20">
        <v>3009750</v>
      </c>
      <c r="F50" s="20">
        <v>350000</v>
      </c>
      <c r="G50" s="20">
        <v>0</v>
      </c>
      <c r="H50" s="20">
        <v>0</v>
      </c>
      <c r="I50" s="20">
        <v>0</v>
      </c>
      <c r="J50" s="20">
        <v>0</v>
      </c>
      <c r="K50" s="19">
        <f t="shared" si="0"/>
        <v>881974352</v>
      </c>
    </row>
    <row r="51" spans="1:11" ht="15.75" x14ac:dyDescent="0.25">
      <c r="A51" s="5" t="s">
        <v>84</v>
      </c>
      <c r="B51" s="30">
        <f>SUM(B8:B50)</f>
        <v>9497513576241.3555</v>
      </c>
      <c r="C51" s="30">
        <f t="shared" ref="C51:K51" si="1">SUM(C8:C50)</f>
        <v>39375628278.699997</v>
      </c>
      <c r="D51" s="30">
        <f t="shared" si="1"/>
        <v>225022372253</v>
      </c>
      <c r="E51" s="30">
        <f t="shared" si="1"/>
        <v>24373680015</v>
      </c>
      <c r="F51" s="30">
        <f t="shared" si="1"/>
        <v>1839264240027</v>
      </c>
      <c r="G51" s="30">
        <f t="shared" si="1"/>
        <v>3553683890606.396</v>
      </c>
      <c r="H51" s="30">
        <f t="shared" si="1"/>
        <v>9297975966</v>
      </c>
      <c r="I51" s="30">
        <f t="shared" si="1"/>
        <v>1863401075309</v>
      </c>
      <c r="J51" s="30">
        <f t="shared" si="1"/>
        <v>2946481581</v>
      </c>
      <c r="K51" s="30">
        <f t="shared" si="1"/>
        <v>17054878920277.451</v>
      </c>
    </row>
    <row r="54" spans="1:11" ht="15.75" x14ac:dyDescent="0.2">
      <c r="A54" s="58" t="s">
        <v>138</v>
      </c>
      <c r="B54" s="59"/>
      <c r="C54" s="59"/>
      <c r="D54" s="59"/>
      <c r="E54" s="59"/>
      <c r="F54" s="59"/>
      <c r="G54" s="60"/>
    </row>
    <row r="55" spans="1:11" ht="15.75" x14ac:dyDescent="0.25">
      <c r="A55" s="70" t="s">
        <v>77</v>
      </c>
      <c r="B55" s="71"/>
      <c r="C55" s="71"/>
      <c r="D55" s="71"/>
      <c r="E55" s="71"/>
      <c r="F55" s="71"/>
      <c r="G55" s="72"/>
    </row>
    <row r="56" spans="1:11" ht="16.5" x14ac:dyDescent="0.2">
      <c r="A56" s="26" t="s">
        <v>24</v>
      </c>
      <c r="B56" s="8" t="s">
        <v>34</v>
      </c>
      <c r="C56" s="9" t="s">
        <v>35</v>
      </c>
      <c r="D56" s="10" t="s">
        <v>36</v>
      </c>
      <c r="E56" s="11" t="s">
        <v>37</v>
      </c>
      <c r="F56" s="12" t="s">
        <v>38</v>
      </c>
      <c r="G56" s="13" t="s">
        <v>42</v>
      </c>
    </row>
    <row r="57" spans="1:11" ht="16.5" x14ac:dyDescent="0.25">
      <c r="A57" s="24" t="s">
        <v>3</v>
      </c>
      <c r="B57" s="22">
        <v>0</v>
      </c>
      <c r="C57" s="22">
        <v>0</v>
      </c>
      <c r="D57" s="22">
        <v>0</v>
      </c>
      <c r="E57" s="22">
        <v>954752616</v>
      </c>
      <c r="F57" s="22">
        <v>7300000</v>
      </c>
      <c r="G57" s="22">
        <f>SUM(B57:F57)</f>
        <v>962052616</v>
      </c>
    </row>
    <row r="58" spans="1:11" ht="16.5" x14ac:dyDescent="0.25">
      <c r="A58" s="25" t="s">
        <v>5</v>
      </c>
      <c r="B58" s="22">
        <v>0</v>
      </c>
      <c r="C58" s="22">
        <v>0</v>
      </c>
      <c r="D58" s="22">
        <v>0</v>
      </c>
      <c r="E58" s="22">
        <v>27050</v>
      </c>
      <c r="F58" s="22">
        <v>0</v>
      </c>
      <c r="G58" s="22">
        <f t="shared" ref="G58:G77" si="2">SUM(B58:F58)</f>
        <v>27050</v>
      </c>
    </row>
    <row r="59" spans="1:11" ht="16.5" x14ac:dyDescent="0.25">
      <c r="A59" s="25" t="s">
        <v>44</v>
      </c>
      <c r="B59" s="22">
        <v>0</v>
      </c>
      <c r="C59" s="22">
        <v>0</v>
      </c>
      <c r="D59" s="22">
        <v>0</v>
      </c>
      <c r="E59" s="22">
        <v>7011857060</v>
      </c>
      <c r="F59" s="22">
        <v>0</v>
      </c>
      <c r="G59" s="22">
        <f t="shared" si="2"/>
        <v>7011857060</v>
      </c>
    </row>
    <row r="60" spans="1:11" ht="16.5" x14ac:dyDescent="0.25">
      <c r="A60" s="25" t="s">
        <v>7</v>
      </c>
      <c r="B60" s="22">
        <v>0</v>
      </c>
      <c r="C60" s="22">
        <v>0</v>
      </c>
      <c r="D60" s="22">
        <v>0</v>
      </c>
      <c r="E60" s="22">
        <v>5000</v>
      </c>
      <c r="F60" s="22">
        <v>0</v>
      </c>
      <c r="G60" s="22">
        <f t="shared" si="2"/>
        <v>5000</v>
      </c>
    </row>
    <row r="61" spans="1:11" ht="16.5" x14ac:dyDescent="0.25">
      <c r="A61" s="25" t="s">
        <v>12</v>
      </c>
      <c r="B61" s="22">
        <v>0</v>
      </c>
      <c r="C61" s="22">
        <v>0</v>
      </c>
      <c r="D61" s="22">
        <v>7544970909</v>
      </c>
      <c r="E61" s="22">
        <v>0</v>
      </c>
      <c r="F61" s="22">
        <v>0</v>
      </c>
      <c r="G61" s="22">
        <f t="shared" si="2"/>
        <v>7544970909</v>
      </c>
    </row>
    <row r="62" spans="1:11" ht="16.5" x14ac:dyDescent="0.25">
      <c r="A62" s="25" t="s">
        <v>85</v>
      </c>
      <c r="B62" s="22">
        <v>0</v>
      </c>
      <c r="C62" s="22">
        <v>0</v>
      </c>
      <c r="D62" s="22">
        <v>1593948458</v>
      </c>
      <c r="E62" s="22">
        <v>75252839000</v>
      </c>
      <c r="F62" s="22">
        <v>0</v>
      </c>
      <c r="G62" s="22">
        <f t="shared" si="2"/>
        <v>76846787458</v>
      </c>
    </row>
    <row r="63" spans="1:11" ht="16.5" x14ac:dyDescent="0.25">
      <c r="A63" s="25" t="s">
        <v>13</v>
      </c>
      <c r="B63" s="22">
        <v>133889600</v>
      </c>
      <c r="C63" s="22">
        <v>0</v>
      </c>
      <c r="D63" s="22">
        <v>0</v>
      </c>
      <c r="E63" s="22">
        <v>0</v>
      </c>
      <c r="F63" s="22">
        <v>0</v>
      </c>
      <c r="G63" s="22">
        <f t="shared" si="2"/>
        <v>133889600</v>
      </c>
    </row>
    <row r="64" spans="1:11" ht="16.5" x14ac:dyDescent="0.25">
      <c r="A64" s="25" t="s">
        <v>14</v>
      </c>
      <c r="B64" s="22">
        <v>5040513483</v>
      </c>
      <c r="C64" s="22">
        <v>0</v>
      </c>
      <c r="D64" s="22">
        <v>0</v>
      </c>
      <c r="E64" s="22">
        <v>0</v>
      </c>
      <c r="F64" s="22">
        <v>0</v>
      </c>
      <c r="G64" s="22">
        <f t="shared" si="2"/>
        <v>5040513483</v>
      </c>
    </row>
    <row r="65" spans="1:7" ht="16.5" x14ac:dyDescent="0.25">
      <c r="A65" s="25" t="s">
        <v>15</v>
      </c>
      <c r="B65" s="22">
        <v>0</v>
      </c>
      <c r="C65" s="22">
        <v>45726876748.050003</v>
      </c>
      <c r="D65" s="22">
        <v>0</v>
      </c>
      <c r="E65" s="22">
        <v>0</v>
      </c>
      <c r="F65" s="22">
        <v>0</v>
      </c>
      <c r="G65" s="22">
        <f t="shared" si="2"/>
        <v>45726876748.050003</v>
      </c>
    </row>
    <row r="66" spans="1:7" ht="16.5" x14ac:dyDescent="0.25">
      <c r="A66" s="25" t="s">
        <v>81</v>
      </c>
      <c r="B66" s="22">
        <v>0</v>
      </c>
      <c r="C66" s="22">
        <v>0</v>
      </c>
      <c r="D66" s="22">
        <v>0</v>
      </c>
      <c r="E66" s="22">
        <v>2640967156</v>
      </c>
      <c r="F66" s="22">
        <v>0</v>
      </c>
      <c r="G66" s="22">
        <f t="shared" si="2"/>
        <v>2640967156</v>
      </c>
    </row>
    <row r="67" spans="1:7" ht="16.5" x14ac:dyDescent="0.25">
      <c r="A67" s="25" t="s">
        <v>16</v>
      </c>
      <c r="B67" s="22">
        <v>0</v>
      </c>
      <c r="C67" s="22">
        <v>15859488461.959</v>
      </c>
      <c r="D67" s="22">
        <v>0</v>
      </c>
      <c r="E67" s="22">
        <v>0</v>
      </c>
      <c r="F67" s="22">
        <v>0</v>
      </c>
      <c r="G67" s="22">
        <f t="shared" si="2"/>
        <v>15859488461.959</v>
      </c>
    </row>
    <row r="68" spans="1:7" ht="16.5" x14ac:dyDescent="0.25">
      <c r="A68" s="25" t="s">
        <v>17</v>
      </c>
      <c r="B68" s="22">
        <v>0</v>
      </c>
      <c r="C68" s="22">
        <v>0</v>
      </c>
      <c r="D68" s="22">
        <v>0</v>
      </c>
      <c r="E68" s="22">
        <v>271000</v>
      </c>
      <c r="F68" s="22">
        <v>269972000</v>
      </c>
      <c r="G68" s="22">
        <f t="shared" si="2"/>
        <v>270243000</v>
      </c>
    </row>
    <row r="69" spans="1:7" ht="16.5" x14ac:dyDescent="0.25">
      <c r="A69" s="25" t="s">
        <v>18</v>
      </c>
      <c r="B69" s="22">
        <v>0</v>
      </c>
      <c r="C69" s="22">
        <v>101003778864</v>
      </c>
      <c r="D69" s="22">
        <v>0</v>
      </c>
      <c r="E69" s="22">
        <v>0</v>
      </c>
      <c r="F69" s="22">
        <v>0</v>
      </c>
      <c r="G69" s="22">
        <f t="shared" si="2"/>
        <v>101003778864</v>
      </c>
    </row>
    <row r="70" spans="1:7" ht="16.5" x14ac:dyDescent="0.25">
      <c r="A70" s="25" t="s">
        <v>122</v>
      </c>
      <c r="B70" s="22">
        <v>0</v>
      </c>
      <c r="C70" s="22">
        <v>0</v>
      </c>
      <c r="D70" s="22">
        <v>0</v>
      </c>
      <c r="E70" s="22">
        <v>1000</v>
      </c>
      <c r="F70" s="22">
        <v>0</v>
      </c>
      <c r="G70" s="22">
        <f t="shared" si="2"/>
        <v>1000</v>
      </c>
    </row>
    <row r="71" spans="1:7" ht="16.5" x14ac:dyDescent="0.25">
      <c r="A71" s="25" t="s">
        <v>21</v>
      </c>
      <c r="B71" s="22">
        <v>-13860481</v>
      </c>
      <c r="C71" s="22">
        <v>590066216</v>
      </c>
      <c r="D71" s="22">
        <v>14435529210</v>
      </c>
      <c r="E71" s="22">
        <v>870385168</v>
      </c>
      <c r="F71" s="22">
        <v>272012672</v>
      </c>
      <c r="G71" s="22">
        <f t="shared" si="2"/>
        <v>16154132785</v>
      </c>
    </row>
    <row r="72" spans="1:7" ht="16.5" x14ac:dyDescent="0.25">
      <c r="A72" s="27" t="s">
        <v>82</v>
      </c>
      <c r="B72" s="22">
        <v>0</v>
      </c>
      <c r="C72" s="22">
        <v>6519104927</v>
      </c>
      <c r="D72" s="22">
        <v>6792876414</v>
      </c>
      <c r="E72" s="22">
        <v>29991181669</v>
      </c>
      <c r="F72" s="22">
        <v>2826617546</v>
      </c>
      <c r="G72" s="22">
        <f t="shared" si="2"/>
        <v>46129780556</v>
      </c>
    </row>
    <row r="73" spans="1:7" ht="16.5" x14ac:dyDescent="0.25">
      <c r="A73" s="27" t="s">
        <v>78</v>
      </c>
      <c r="B73" s="22">
        <v>2608734000</v>
      </c>
      <c r="C73" s="22">
        <v>2350025500</v>
      </c>
      <c r="D73" s="22">
        <v>15590878471</v>
      </c>
      <c r="E73" s="22">
        <v>15164046631</v>
      </c>
      <c r="F73" s="22">
        <v>4367454609</v>
      </c>
      <c r="G73" s="22">
        <f t="shared" si="2"/>
        <v>40081139211</v>
      </c>
    </row>
    <row r="74" spans="1:7" ht="16.5" x14ac:dyDescent="0.25">
      <c r="A74" s="27" t="s">
        <v>47</v>
      </c>
      <c r="B74" s="22">
        <v>0</v>
      </c>
      <c r="C74" s="22">
        <v>0</v>
      </c>
      <c r="D74" s="22">
        <v>250000</v>
      </c>
      <c r="E74" s="22">
        <v>0</v>
      </c>
      <c r="F74" s="22">
        <v>0</v>
      </c>
      <c r="G74" s="22">
        <f t="shared" si="2"/>
        <v>250000</v>
      </c>
    </row>
    <row r="75" spans="1:7" ht="16.5" x14ac:dyDescent="0.25">
      <c r="A75" s="25" t="s">
        <v>48</v>
      </c>
      <c r="B75" s="22">
        <v>0</v>
      </c>
      <c r="C75" s="22">
        <v>0</v>
      </c>
      <c r="D75" s="22">
        <v>-198607560</v>
      </c>
      <c r="E75" s="22">
        <v>608875093</v>
      </c>
      <c r="F75" s="22">
        <v>-4054735</v>
      </c>
      <c r="G75" s="22">
        <f t="shared" si="2"/>
        <v>406212798</v>
      </c>
    </row>
    <row r="76" spans="1:7" ht="16.5" x14ac:dyDescent="0.25">
      <c r="A76" s="25" t="s">
        <v>49</v>
      </c>
      <c r="B76" s="22">
        <v>0</v>
      </c>
      <c r="C76" s="22">
        <v>37495134</v>
      </c>
      <c r="D76" s="22">
        <v>2861077368</v>
      </c>
      <c r="E76" s="22">
        <v>501097642</v>
      </c>
      <c r="F76" s="22">
        <v>25574831</v>
      </c>
      <c r="G76" s="22">
        <f t="shared" si="2"/>
        <v>3425244975</v>
      </c>
    </row>
    <row r="77" spans="1:7" ht="16.5" x14ac:dyDescent="0.25">
      <c r="A77" s="25" t="s">
        <v>51</v>
      </c>
      <c r="B77" s="22">
        <v>0</v>
      </c>
      <c r="C77" s="22">
        <v>0</v>
      </c>
      <c r="D77" s="22">
        <v>13107369700</v>
      </c>
      <c r="E77" s="22">
        <v>3526143500</v>
      </c>
      <c r="F77" s="22">
        <v>1674983625</v>
      </c>
      <c r="G77" s="22">
        <f t="shared" si="2"/>
        <v>18308496825</v>
      </c>
    </row>
    <row r="78" spans="1:7" ht="16.5" x14ac:dyDescent="0.25">
      <c r="A78" s="25" t="s">
        <v>22</v>
      </c>
      <c r="B78" s="22">
        <f>SUM(B57:B77)</f>
        <v>7769276602</v>
      </c>
      <c r="C78" s="22">
        <f t="shared" ref="C78:G78" si="3">SUM(C57:C77)</f>
        <v>172086835851.009</v>
      </c>
      <c r="D78" s="22">
        <f t="shared" si="3"/>
        <v>61728292970</v>
      </c>
      <c r="E78" s="22">
        <f t="shared" si="3"/>
        <v>136522449585</v>
      </c>
      <c r="F78" s="22">
        <f t="shared" si="3"/>
        <v>9439860548</v>
      </c>
      <c r="G78" s="22">
        <f t="shared" si="3"/>
        <v>387546715556.00897</v>
      </c>
    </row>
    <row r="79" spans="1:7" x14ac:dyDescent="0.2">
      <c r="G79" s="31"/>
    </row>
  </sheetData>
  <mergeCells count="10">
    <mergeCell ref="A1:K1"/>
    <mergeCell ref="A5:K5"/>
    <mergeCell ref="A55:G55"/>
    <mergeCell ref="A54:G54"/>
    <mergeCell ref="J6:J7"/>
    <mergeCell ref="K6:K7"/>
    <mergeCell ref="A6:G6"/>
    <mergeCell ref="H6:H7"/>
    <mergeCell ref="I6:I7"/>
    <mergeCell ref="A4:K4"/>
  </mergeCells>
  <printOptions horizontalCentered="1" verticalCentered="1"/>
  <pageMargins left="0" right="0" top="0" bottom="0" header="0" footer="0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D29"/>
  <sheetViews>
    <sheetView rightToLeft="1" zoomScale="80" zoomScaleNormal="80" workbookViewId="0">
      <selection activeCell="B1" sqref="B1:D1"/>
    </sheetView>
  </sheetViews>
  <sheetFormatPr defaultColWidth="9" defaultRowHeight="15" x14ac:dyDescent="0.2"/>
  <cols>
    <col min="1" max="1" width="1.25" style="2" customWidth="1"/>
    <col min="2" max="2" width="31" style="2" customWidth="1"/>
    <col min="3" max="3" width="55.875" style="2" customWidth="1"/>
    <col min="4" max="4" width="26.75" style="2" customWidth="1"/>
    <col min="5" max="5" width="24.375" style="2" customWidth="1"/>
    <col min="6" max="6" width="26.25" style="2" customWidth="1"/>
    <col min="7" max="7" width="25.375" style="2" customWidth="1"/>
    <col min="8" max="8" width="18.625" style="2" bestFit="1" customWidth="1"/>
    <col min="9" max="9" width="22.875" style="2" customWidth="1"/>
    <col min="10" max="10" width="25" style="2" customWidth="1"/>
    <col min="11" max="11" width="9" style="2" customWidth="1"/>
    <col min="12" max="16384" width="9" style="2"/>
  </cols>
  <sheetData>
    <row r="1" spans="2:4" ht="36.75" customHeight="1" x14ac:dyDescent="0.2">
      <c r="B1" s="58" t="s">
        <v>132</v>
      </c>
      <c r="C1" s="59"/>
      <c r="D1" s="60"/>
    </row>
    <row r="2" spans="2:4" ht="18.75" customHeight="1" x14ac:dyDescent="0.2">
      <c r="B2" s="86" t="s">
        <v>73</v>
      </c>
      <c r="C2" s="87"/>
      <c r="D2" s="88"/>
    </row>
    <row r="3" spans="2:4" ht="30.75" customHeight="1" x14ac:dyDescent="0.2">
      <c r="B3" s="15" t="s">
        <v>89</v>
      </c>
      <c r="C3" s="15" t="s">
        <v>23</v>
      </c>
      <c r="D3" s="33" t="s">
        <v>40</v>
      </c>
    </row>
    <row r="4" spans="2:4" ht="18" customHeight="1" x14ac:dyDescent="0.25">
      <c r="B4" s="89" t="s">
        <v>103</v>
      </c>
      <c r="C4" s="36" t="s">
        <v>126</v>
      </c>
      <c r="D4" s="35">
        <v>9497513576241.3496</v>
      </c>
    </row>
    <row r="5" spans="2:4" ht="16.5" customHeight="1" x14ac:dyDescent="0.25">
      <c r="B5" s="89"/>
      <c r="C5" s="36" t="s">
        <v>25</v>
      </c>
      <c r="D5" s="35">
        <v>39375628278.699997</v>
      </c>
    </row>
    <row r="6" spans="2:4" ht="16.5" customHeight="1" x14ac:dyDescent="0.25">
      <c r="B6" s="89"/>
      <c r="C6" s="36" t="s">
        <v>26</v>
      </c>
      <c r="D6" s="35">
        <v>226285487843</v>
      </c>
    </row>
    <row r="7" spans="2:4" ht="16.5" customHeight="1" x14ac:dyDescent="0.25">
      <c r="B7" s="89"/>
      <c r="C7" s="36" t="s">
        <v>95</v>
      </c>
      <c r="D7" s="35">
        <v>24373680015</v>
      </c>
    </row>
    <row r="8" spans="2:4" ht="16.5" customHeight="1" x14ac:dyDescent="0.25">
      <c r="B8" s="89"/>
      <c r="C8" s="36" t="s">
        <v>121</v>
      </c>
      <c r="D8" s="35">
        <v>1839264240027</v>
      </c>
    </row>
    <row r="9" spans="2:4" ht="16.5" customHeight="1" x14ac:dyDescent="0.25">
      <c r="B9" s="89"/>
      <c r="C9" s="36" t="s">
        <v>127</v>
      </c>
      <c r="D9" s="35">
        <v>3553683890606.3999</v>
      </c>
    </row>
    <row r="10" spans="2:4" ht="16.5" customHeight="1" x14ac:dyDescent="0.25">
      <c r="B10" s="51"/>
      <c r="C10" s="49" t="s">
        <v>124</v>
      </c>
      <c r="D10" s="28">
        <f>SUM(D4:D9)</f>
        <v>15180496503011.449</v>
      </c>
    </row>
    <row r="11" spans="2:4" ht="16.5" customHeight="1" x14ac:dyDescent="0.25">
      <c r="B11" s="52" t="s">
        <v>105</v>
      </c>
      <c r="C11" s="55" t="s">
        <v>105</v>
      </c>
      <c r="D11" s="28">
        <v>9297975966</v>
      </c>
    </row>
    <row r="12" spans="2:4" ht="15.75" x14ac:dyDescent="0.25">
      <c r="B12" s="52" t="s">
        <v>120</v>
      </c>
      <c r="C12" s="55" t="s">
        <v>128</v>
      </c>
      <c r="D12" s="28">
        <v>1863401075309</v>
      </c>
    </row>
    <row r="13" spans="2:4" ht="15.75" x14ac:dyDescent="0.25">
      <c r="B13" s="92" t="s">
        <v>90</v>
      </c>
      <c r="C13" s="36" t="s">
        <v>126</v>
      </c>
      <c r="D13" s="35">
        <v>1551061392</v>
      </c>
    </row>
    <row r="14" spans="2:4" ht="15.75" x14ac:dyDescent="0.25">
      <c r="B14" s="93"/>
      <c r="C14" s="36" t="s">
        <v>25</v>
      </c>
      <c r="D14" s="35">
        <v>998182373</v>
      </c>
    </row>
    <row r="15" spans="2:4" ht="15.75" x14ac:dyDescent="0.25">
      <c r="B15" s="93"/>
      <c r="C15" s="36" t="s">
        <v>26</v>
      </c>
      <c r="D15" s="35">
        <v>168040541</v>
      </c>
    </row>
    <row r="16" spans="2:4" ht="15.75" x14ac:dyDescent="0.25">
      <c r="B16" s="93"/>
      <c r="C16" s="36" t="s">
        <v>95</v>
      </c>
      <c r="D16" s="35">
        <v>169292275</v>
      </c>
    </row>
    <row r="17" spans="2:4" ht="15.75" x14ac:dyDescent="0.25">
      <c r="B17" s="93"/>
      <c r="C17" s="36" t="s">
        <v>105</v>
      </c>
      <c r="D17" s="35">
        <v>59905000</v>
      </c>
    </row>
    <row r="18" spans="2:4" ht="15.75" x14ac:dyDescent="0.25">
      <c r="B18" s="50"/>
      <c r="C18" s="49" t="s">
        <v>125</v>
      </c>
      <c r="D18" s="28">
        <f>SUM(D13:D17)</f>
        <v>2946481581</v>
      </c>
    </row>
    <row r="19" spans="2:4" ht="15.75" x14ac:dyDescent="0.25">
      <c r="B19" s="90" t="s">
        <v>86</v>
      </c>
      <c r="C19" s="91"/>
      <c r="D19" s="32">
        <f>D10+D11+D12+D18</f>
        <v>17056142035867.449</v>
      </c>
    </row>
    <row r="20" spans="2:4" ht="51.75" customHeight="1" x14ac:dyDescent="0.2"/>
    <row r="21" spans="2:4" ht="23.25" customHeight="1" x14ac:dyDescent="0.2">
      <c r="B21" s="58" t="s">
        <v>133</v>
      </c>
      <c r="C21" s="60"/>
    </row>
    <row r="22" spans="2:4" ht="19.5" customHeight="1" x14ac:dyDescent="0.2">
      <c r="B22" s="86" t="s">
        <v>74</v>
      </c>
      <c r="C22" s="88"/>
    </row>
    <row r="23" spans="2:4" ht="15.75" x14ac:dyDescent="0.2">
      <c r="B23" s="54" t="s">
        <v>27</v>
      </c>
      <c r="C23" s="34" t="s">
        <v>41</v>
      </c>
    </row>
    <row r="24" spans="2:4" ht="15.75" x14ac:dyDescent="0.25">
      <c r="B24" s="53" t="s">
        <v>28</v>
      </c>
      <c r="C24" s="19">
        <v>7769276602</v>
      </c>
    </row>
    <row r="25" spans="2:4" ht="15.75" x14ac:dyDescent="0.25">
      <c r="B25" s="53" t="s">
        <v>29</v>
      </c>
      <c r="C25" s="19">
        <v>172086835851.009</v>
      </c>
    </row>
    <row r="26" spans="2:4" ht="15.75" x14ac:dyDescent="0.25">
      <c r="B26" s="53" t="s">
        <v>30</v>
      </c>
      <c r="C26" s="19">
        <v>61728292970</v>
      </c>
    </row>
    <row r="27" spans="2:4" ht="15.75" x14ac:dyDescent="0.25">
      <c r="B27" s="53" t="s">
        <v>31</v>
      </c>
      <c r="C27" s="19">
        <v>136522449585</v>
      </c>
    </row>
    <row r="28" spans="2:4" ht="15.75" x14ac:dyDescent="0.25">
      <c r="B28" s="53" t="s">
        <v>32</v>
      </c>
      <c r="C28" s="19">
        <v>9439860548</v>
      </c>
    </row>
    <row r="29" spans="2:4" ht="15.75" x14ac:dyDescent="0.25">
      <c r="B29" s="53" t="s">
        <v>33</v>
      </c>
      <c r="C29" s="19">
        <v>387546715556.00903</v>
      </c>
    </row>
  </sheetData>
  <mergeCells count="7">
    <mergeCell ref="B1:D1"/>
    <mergeCell ref="B2:D2"/>
    <mergeCell ref="B22:C22"/>
    <mergeCell ref="B21:C21"/>
    <mergeCell ref="B4:B9"/>
    <mergeCell ref="B19:C19"/>
    <mergeCell ref="B13:B17"/>
  </mergeCells>
  <printOptions horizontalCentered="1"/>
  <pageMargins left="0" right="0" top="0.78740157480314965" bottom="0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10"/>
  <sheetViews>
    <sheetView rightToLeft="1" zoomScale="78" zoomScaleNormal="78" workbookViewId="0">
      <selection sqref="A1:B1"/>
    </sheetView>
  </sheetViews>
  <sheetFormatPr defaultColWidth="9" defaultRowHeight="15" x14ac:dyDescent="0.2"/>
  <cols>
    <col min="1" max="1" width="44.125" style="2" customWidth="1"/>
    <col min="2" max="2" width="50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58" t="s">
        <v>134</v>
      </c>
      <c r="B1" s="60"/>
    </row>
    <row r="2" spans="1:2" ht="25.5" customHeight="1" x14ac:dyDescent="0.2">
      <c r="A2" s="86" t="s">
        <v>75</v>
      </c>
      <c r="B2" s="88"/>
    </row>
    <row r="3" spans="1:2" ht="15.75" x14ac:dyDescent="0.25">
      <c r="A3" s="56" t="s">
        <v>57</v>
      </c>
      <c r="B3" s="7" t="s">
        <v>39</v>
      </c>
    </row>
    <row r="4" spans="1:2" ht="15.75" x14ac:dyDescent="0.25">
      <c r="A4" s="57" t="s">
        <v>53</v>
      </c>
      <c r="B4" s="19">
        <v>290391463822.00903</v>
      </c>
    </row>
    <row r="5" spans="1:2" ht="15.75" x14ac:dyDescent="0.25">
      <c r="A5" s="57" t="s">
        <v>54</v>
      </c>
      <c r="B5" s="19">
        <v>50206889497</v>
      </c>
    </row>
    <row r="6" spans="1:2" ht="15.75" x14ac:dyDescent="0.25">
      <c r="A6" s="57" t="s">
        <v>55</v>
      </c>
      <c r="B6" s="19">
        <v>45741905717</v>
      </c>
    </row>
    <row r="7" spans="1:2" ht="15.75" x14ac:dyDescent="0.25">
      <c r="A7" s="57" t="s">
        <v>123</v>
      </c>
      <c r="B7" s="19">
        <v>7324000</v>
      </c>
    </row>
    <row r="8" spans="1:2" ht="15.75" x14ac:dyDescent="0.25">
      <c r="A8" s="57" t="s">
        <v>56</v>
      </c>
      <c r="B8" s="19">
        <v>1199132520</v>
      </c>
    </row>
    <row r="9" spans="1:2" ht="15.75" x14ac:dyDescent="0.25">
      <c r="A9" s="57" t="s">
        <v>22</v>
      </c>
      <c r="B9" s="19">
        <v>387546715556.00903</v>
      </c>
    </row>
    <row r="10" spans="1:2" x14ac:dyDescent="0.2">
      <c r="A10" s="2" t="s">
        <v>58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3"/>
  <sheetViews>
    <sheetView rightToLeft="1" zoomScale="62" zoomScaleNormal="62" workbookViewId="0">
      <selection sqref="A1:D1"/>
    </sheetView>
  </sheetViews>
  <sheetFormatPr defaultColWidth="9" defaultRowHeight="15" x14ac:dyDescent="0.2"/>
  <cols>
    <col min="1" max="1" width="33.75" style="4" customWidth="1"/>
    <col min="2" max="2" width="7.125" style="4" customWidth="1"/>
    <col min="3" max="3" width="31.625" style="4" customWidth="1"/>
    <col min="4" max="4" width="25.625" style="4" customWidth="1"/>
    <col min="5" max="16384" width="9" style="4"/>
  </cols>
  <sheetData>
    <row r="1" spans="1:4" ht="45" customHeight="1" x14ac:dyDescent="0.2">
      <c r="A1" s="101" t="s">
        <v>135</v>
      </c>
      <c r="B1" s="101"/>
      <c r="C1" s="101"/>
      <c r="D1" s="101"/>
    </row>
    <row r="2" spans="1:4" ht="33" customHeight="1" x14ac:dyDescent="0.2">
      <c r="A2" s="102" t="s">
        <v>91</v>
      </c>
      <c r="B2" s="102"/>
      <c r="C2" s="102"/>
      <c r="D2" s="102"/>
    </row>
    <row r="3" spans="1:4" ht="18" x14ac:dyDescent="0.25">
      <c r="A3" s="43" t="s">
        <v>106</v>
      </c>
      <c r="B3" s="43" t="s">
        <v>107</v>
      </c>
      <c r="C3" s="43" t="s">
        <v>108</v>
      </c>
      <c r="D3" s="43" t="s">
        <v>102</v>
      </c>
    </row>
    <row r="4" spans="1:4" ht="18" x14ac:dyDescent="0.25">
      <c r="A4" s="94" t="s">
        <v>109</v>
      </c>
      <c r="B4" s="44">
        <v>1</v>
      </c>
      <c r="C4" s="44" t="s">
        <v>110</v>
      </c>
      <c r="D4" s="45">
        <v>15253378776741.5</v>
      </c>
    </row>
    <row r="5" spans="1:4" ht="18" x14ac:dyDescent="0.25">
      <c r="A5" s="95"/>
      <c r="B5" s="44">
        <v>2</v>
      </c>
      <c r="C5" s="44" t="s">
        <v>111</v>
      </c>
      <c r="D5" s="45">
        <v>291560371031.06299</v>
      </c>
    </row>
    <row r="6" spans="1:4" ht="18" x14ac:dyDescent="0.25">
      <c r="A6" s="95"/>
      <c r="B6" s="44">
        <v>3</v>
      </c>
      <c r="C6" s="44" t="s">
        <v>112</v>
      </c>
      <c r="D6" s="45">
        <v>229322965123</v>
      </c>
    </row>
    <row r="7" spans="1:4" ht="18" x14ac:dyDescent="0.25">
      <c r="A7" s="95"/>
      <c r="B7" s="44">
        <v>4</v>
      </c>
      <c r="C7" s="44" t="s">
        <v>113</v>
      </c>
      <c r="D7" s="45">
        <v>247814404720.96399</v>
      </c>
    </row>
    <row r="8" spans="1:4" ht="18" x14ac:dyDescent="0.25">
      <c r="A8" s="95"/>
      <c r="B8" s="44">
        <v>5</v>
      </c>
      <c r="C8" s="44" t="s">
        <v>114</v>
      </c>
      <c r="D8" s="45">
        <v>25027452460</v>
      </c>
    </row>
    <row r="9" spans="1:4" ht="18" x14ac:dyDescent="0.25">
      <c r="A9" s="95"/>
      <c r="B9" s="44">
        <v>7</v>
      </c>
      <c r="C9" s="44" t="s">
        <v>115</v>
      </c>
      <c r="D9" s="45">
        <v>996250697678.09705</v>
      </c>
    </row>
    <row r="10" spans="1:4" ht="18" x14ac:dyDescent="0.25">
      <c r="A10" s="96"/>
      <c r="B10" s="44">
        <v>8</v>
      </c>
      <c r="C10" s="44" t="s">
        <v>116</v>
      </c>
      <c r="D10" s="45">
        <v>258198387140.13</v>
      </c>
    </row>
    <row r="11" spans="1:4" ht="18" x14ac:dyDescent="0.25">
      <c r="A11" s="97" t="s">
        <v>117</v>
      </c>
      <c r="B11" s="98"/>
      <c r="C11" s="99"/>
      <c r="D11" s="46">
        <f>SUM(D4:D10)</f>
        <v>17301553054894.756</v>
      </c>
    </row>
    <row r="12" spans="1:4" ht="21.75" customHeight="1" x14ac:dyDescent="0.25">
      <c r="A12" s="47" t="s">
        <v>118</v>
      </c>
      <c r="B12" s="44">
        <v>6</v>
      </c>
      <c r="C12" s="44" t="s">
        <v>118</v>
      </c>
      <c r="D12" s="45">
        <v>10388871747.016001</v>
      </c>
    </row>
    <row r="13" spans="1:4" ht="18" x14ac:dyDescent="0.25">
      <c r="A13" s="100" t="s">
        <v>119</v>
      </c>
      <c r="B13" s="100"/>
      <c r="C13" s="100"/>
      <c r="D13" s="46">
        <f>D11+D12</f>
        <v>17311941926641.771</v>
      </c>
    </row>
  </sheetData>
  <mergeCells count="5">
    <mergeCell ref="A4:A10"/>
    <mergeCell ref="A11:C11"/>
    <mergeCell ref="A13:C13"/>
    <mergeCell ref="A1:D1"/>
    <mergeCell ref="A2:D2"/>
  </mergeCells>
  <printOptions horizontalCentered="1"/>
  <pageMargins left="0" right="0" top="0.78740157480314965" bottom="0" header="0" footer="0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7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1.875" style="4" customWidth="1"/>
    <col min="2" max="2" width="52.625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105" t="s">
        <v>136</v>
      </c>
      <c r="B1" s="106"/>
    </row>
    <row r="2" spans="1:2" ht="15.75" x14ac:dyDescent="0.25">
      <c r="A2" s="103" t="s">
        <v>76</v>
      </c>
      <c r="B2" s="104"/>
    </row>
    <row r="3" spans="1:2" ht="15.75" x14ac:dyDescent="0.25">
      <c r="A3" s="3" t="s">
        <v>61</v>
      </c>
      <c r="B3" s="23">
        <v>1081662465853</v>
      </c>
    </row>
    <row r="4" spans="1:2" ht="15.75" x14ac:dyDescent="0.25">
      <c r="A4" s="3" t="s">
        <v>62</v>
      </c>
      <c r="B4" s="23">
        <v>-1717389961751</v>
      </c>
    </row>
    <row r="5" spans="1:2" ht="15.75" x14ac:dyDescent="0.25">
      <c r="A5" s="3" t="s">
        <v>63</v>
      </c>
      <c r="B5" s="21">
        <f>B3+B4</f>
        <v>-635727495898</v>
      </c>
    </row>
    <row r="7" spans="1:2" x14ac:dyDescent="0.2">
      <c r="B7" s="39"/>
    </row>
  </sheetData>
  <mergeCells count="2">
    <mergeCell ref="A2:B2"/>
    <mergeCell ref="A1:B1"/>
  </mergeCells>
  <pageMargins left="0.39370078740157483" right="0.39370078740157483" top="0.59055118110236227" bottom="0" header="0" footer="0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9"/>
  <sheetViews>
    <sheetView rightToLeft="1" zoomScale="80" zoomScaleNormal="80" workbookViewId="0">
      <selection sqref="A1:B1"/>
    </sheetView>
  </sheetViews>
  <sheetFormatPr defaultColWidth="9" defaultRowHeight="20.25" x14ac:dyDescent="0.3"/>
  <cols>
    <col min="1" max="1" width="44.125" style="42" customWidth="1"/>
    <col min="2" max="2" width="53.5" style="42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107" t="s">
        <v>137</v>
      </c>
      <c r="B1" s="108"/>
    </row>
    <row r="2" spans="1:2" ht="39.75" customHeight="1" x14ac:dyDescent="0.2">
      <c r="A2" s="109" t="s">
        <v>104</v>
      </c>
      <c r="B2" s="110"/>
    </row>
    <row r="3" spans="1:2" ht="18" x14ac:dyDescent="0.25">
      <c r="A3" s="40" t="s">
        <v>64</v>
      </c>
      <c r="B3" s="41">
        <v>15253378776741.5</v>
      </c>
    </row>
    <row r="4" spans="1:2" ht="18" x14ac:dyDescent="0.25">
      <c r="A4" s="40" t="s">
        <v>65</v>
      </c>
      <c r="B4" s="41">
        <f>B5-B3</f>
        <v>2058563149900.2715</v>
      </c>
    </row>
    <row r="5" spans="1:2" ht="18" x14ac:dyDescent="0.25">
      <c r="A5" s="40" t="s">
        <v>66</v>
      </c>
      <c r="B5" s="41">
        <v>17311941926641.771</v>
      </c>
    </row>
    <row r="6" spans="1:2" ht="18" x14ac:dyDescent="0.25">
      <c r="A6" s="40" t="s">
        <v>67</v>
      </c>
      <c r="B6" s="38">
        <f>B3/B5</f>
        <v>0.88108999217861872</v>
      </c>
    </row>
    <row r="7" spans="1:2" ht="18" x14ac:dyDescent="0.25">
      <c r="A7" s="40" t="s">
        <v>68</v>
      </c>
      <c r="B7" s="38">
        <f>B4/B5</f>
        <v>0.11891000782138128</v>
      </c>
    </row>
    <row r="8" spans="1:2" ht="18" x14ac:dyDescent="0.25">
      <c r="A8" s="40" t="s">
        <v>69</v>
      </c>
      <c r="B8" s="38">
        <f>B5/B5</f>
        <v>1</v>
      </c>
    </row>
    <row r="9" spans="1:2" x14ac:dyDescent="0.3">
      <c r="A9" s="42" t="s">
        <v>58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VMCDCHTSR4DK-1850682920-1197</_dlc_DocId>
    <_dlc_DocIdUrl xmlns="536e90f3-28f6-43a2-9886-69104c66b47c">
      <Url>http://cms-mof/_layouts/DocIdRedir.aspx?ID=VMCDCHTSR4DK-1850682920-1197</Url>
      <Description>VMCDCHTSR4DK-1850682920-1197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5168FC-9A9D-442A-813E-DDD89F3B6C4B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DEBDF82A-D4E8-4515-8221-6BE35DE928CF}"/>
</file>

<file path=customXml/itemProps4.xml><?xml version="1.0" encoding="utf-8"?>
<ds:datastoreItem xmlns:ds="http://schemas.openxmlformats.org/officeDocument/2006/customXml" ds:itemID="{84591F7C-AD09-4136-AEA8-3F1F141E9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مصرف حسب الوزارات</vt:lpstr>
      <vt:lpstr>مصرف حسب تصنيف الوزارات اقتصادي</vt:lpstr>
      <vt:lpstr>مصرف حسب التصنيف الاقتصادي</vt:lpstr>
      <vt:lpstr>انوع الاستثمار</vt:lpstr>
      <vt:lpstr>ايرادات حسب التصنيف الاقتصادي</vt:lpstr>
      <vt:lpstr>ملخص السلف </vt:lpstr>
      <vt:lpstr>ايرادات النفطية والغير نفطية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الفصل الاول  2021 للموازنة الاتحادية</dc:title>
  <dc:creator/>
  <cp:lastModifiedBy/>
  <dcterms:created xsi:type="dcterms:W3CDTF">2006-09-16T00:00:00Z</dcterms:created>
  <dcterms:modified xsi:type="dcterms:W3CDTF">2021-06-21T06:09:15Z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82fd5b71-0cbd-478e-9a89-34cd59123dd8</vt:lpwstr>
  </property>
</Properties>
</file>